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1_{1B360E56-3B7D-4CCA-92C4-7A752D13C2E4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KAPAK" sheetId="6" r:id="rId1"/>
    <sheet name="Yarışmalar" sheetId="1" r:id="rId2"/>
    <sheet name="Etkinlikler" sheetId="2" r:id="rId3"/>
    <sheet name="Yayınlar" sheetId="3" r:id="rId4"/>
    <sheet name="Proje Dernek vb.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" i="2" l="1"/>
  <c r="N12" i="2"/>
  <c r="N29" i="2"/>
  <c r="H5" i="5"/>
  <c r="H5" i="3"/>
  <c r="H5" i="2"/>
  <c r="H5" i="1"/>
  <c r="H4" i="5"/>
  <c r="H4" i="3"/>
  <c r="H4" i="2"/>
  <c r="H4" i="1"/>
  <c r="D13" i="6"/>
  <c r="N26" i="3" l="1"/>
  <c r="N22" i="3"/>
  <c r="N13" i="3"/>
  <c r="N23" i="1"/>
  <c r="N41" i="2"/>
  <c r="M42" i="2"/>
  <c r="M43" i="2"/>
  <c r="M41" i="2"/>
  <c r="L42" i="2"/>
  <c r="L43" i="2"/>
  <c r="L41" i="2"/>
  <c r="L36" i="2"/>
  <c r="L35" i="2"/>
  <c r="N35" i="2" s="1"/>
  <c r="N46" i="2" s="1"/>
  <c r="M30" i="2"/>
  <c r="M29" i="2"/>
  <c r="L30" i="2"/>
  <c r="L29" i="2"/>
  <c r="L25" i="2"/>
  <c r="L26" i="2"/>
  <c r="L27" i="2"/>
  <c r="M25" i="2"/>
  <c r="M26" i="2"/>
  <c r="M27" i="2"/>
  <c r="M24" i="2"/>
  <c r="M13" i="2"/>
  <c r="M14" i="2"/>
  <c r="M15" i="2"/>
  <c r="M16" i="2"/>
  <c r="L13" i="2"/>
  <c r="L14" i="2"/>
  <c r="L15" i="2"/>
  <c r="L16" i="2"/>
  <c r="M12" i="2"/>
  <c r="L12" i="2"/>
  <c r="M19" i="2"/>
  <c r="M18" i="2"/>
  <c r="L19" i="2"/>
  <c r="L18" i="2"/>
  <c r="M23" i="3"/>
  <c r="M22" i="3"/>
  <c r="L23" i="3"/>
  <c r="L22" i="3"/>
  <c r="M14" i="3"/>
  <c r="M15" i="3"/>
  <c r="M16" i="3"/>
  <c r="L14" i="3"/>
  <c r="L15" i="3"/>
  <c r="L16" i="3"/>
  <c r="M13" i="3"/>
  <c r="L13" i="3"/>
  <c r="M27" i="5"/>
  <c r="M28" i="5"/>
  <c r="M29" i="5"/>
  <c r="M26" i="5"/>
  <c r="L27" i="5"/>
  <c r="L28" i="5"/>
  <c r="L29" i="5"/>
  <c r="L26" i="5"/>
  <c r="L45" i="5"/>
  <c r="L44" i="5"/>
  <c r="N44" i="5" s="1"/>
  <c r="L35" i="5"/>
  <c r="L36" i="5"/>
  <c r="L37" i="5"/>
  <c r="L38" i="5"/>
  <c r="L39" i="5"/>
  <c r="L34" i="5"/>
  <c r="M15" i="5"/>
  <c r="M16" i="5"/>
  <c r="M14" i="5"/>
  <c r="L15" i="5"/>
  <c r="L16" i="5"/>
  <c r="L14" i="5"/>
  <c r="L24" i="1"/>
  <c r="M29" i="1"/>
  <c r="L29" i="1"/>
  <c r="N29" i="1" s="1"/>
  <c r="L36" i="1"/>
  <c r="L35" i="1"/>
  <c r="L34" i="1"/>
  <c r="N34" i="1" s="1"/>
  <c r="L42" i="1"/>
  <c r="L41" i="1"/>
  <c r="N41" i="1" s="1"/>
  <c r="L24" i="2"/>
  <c r="M23" i="1"/>
  <c r="M13" i="1"/>
  <c r="M14" i="1"/>
  <c r="M15" i="1"/>
  <c r="M16" i="1"/>
  <c r="M17" i="1"/>
  <c r="L13" i="1"/>
  <c r="L14" i="1"/>
  <c r="L15" i="1"/>
  <c r="L16" i="1"/>
  <c r="L17" i="1"/>
  <c r="L12" i="1"/>
  <c r="N24" i="2" l="1"/>
  <c r="N14" i="5"/>
  <c r="N26" i="5"/>
  <c r="N34" i="5"/>
  <c r="N12" i="1"/>
  <c r="N44" i="1" s="1"/>
  <c r="B13" i="6" s="1"/>
  <c r="B14" i="6" s="1"/>
  <c r="C13" i="6" l="1"/>
  <c r="N18" i="5"/>
  <c r="E13" i="6" s="1"/>
  <c r="N47" i="5"/>
  <c r="F13" i="6" s="1"/>
  <c r="C14" i="6" l="1"/>
  <c r="H18" i="6" l="1"/>
  <c r="H16" i="6"/>
  <c r="H17" i="6"/>
  <c r="H14" i="6"/>
</calcChain>
</file>

<file path=xl/sharedStrings.xml><?xml version="1.0" encoding="utf-8"?>
<sst xmlns="http://schemas.openxmlformats.org/spreadsheetml/2006/main" count="312" uniqueCount="152">
  <si>
    <t>1. Bölüm:</t>
  </si>
  <si>
    <t>FOTOĞRAF YARIŞMALARI</t>
  </si>
  <si>
    <t>Fotoğraf Yarışmaları</t>
  </si>
  <si>
    <t>Kazanılan</t>
  </si>
  <si>
    <t>Best Author</t>
  </si>
  <si>
    <t>Altın Madalya/Tur atlamak/Kupa kazanmak/Birincilik</t>
  </si>
  <si>
    <t>Gümüş Madalya</t>
  </si>
  <si>
    <t>Bronz Madalya</t>
  </si>
  <si>
    <t>Mansiyon/Özel ödül</t>
  </si>
  <si>
    <t>Puan</t>
  </si>
  <si>
    <t>Ulusal</t>
  </si>
  <si>
    <t>Uluslar arası</t>
  </si>
  <si>
    <t>Adet</t>
  </si>
  <si>
    <t>xxxxxxxxx</t>
  </si>
  <si>
    <t>(Belge ve Onay No)</t>
  </si>
  <si>
    <t>Toplam Puan</t>
  </si>
  <si>
    <t>(Belge veya Şartname)</t>
  </si>
  <si>
    <t xml:space="preserve">TFSF Yarışma Temsilciliği, Seçici Kurul Üyeliği,
Yarışma ve/veya Yarışmalı Sergi Küratörlüğü </t>
  </si>
  <si>
    <t>Uluslararası/F. Maratonları/Bienal Seçmeleri</t>
  </si>
  <si>
    <t>TFSF</t>
  </si>
  <si>
    <t>TFSF ve FIAP</t>
  </si>
  <si>
    <t>TFSF Organizasyonu Ulusal / Uluslararası Sergiler</t>
  </si>
  <si>
    <t>Kabul edilen / Başarılı eser başına</t>
  </si>
  <si>
    <t>TFSF Kupası</t>
  </si>
  <si>
    <t>(Belge)</t>
  </si>
  <si>
    <t>Ödül alan takımda fotoğrafın bulunması</t>
  </si>
  <si>
    <t>Bireysel ödül kazanmak</t>
  </si>
  <si>
    <t>Kupaya katılmak</t>
  </si>
  <si>
    <t>FIAP Ünvan Sahibi Olmak</t>
  </si>
  <si>
    <t>Yarışma Ünvanları</t>
  </si>
  <si>
    <t>Onursal Ünvanlar</t>
  </si>
  <si>
    <t>KAZANILAN</t>
  </si>
  <si>
    <t>ETKİNLİKLER</t>
  </si>
  <si>
    <t>Fotoğraf Sergileri</t>
  </si>
  <si>
    <t>KATILIM</t>
  </si>
  <si>
    <t>(Katılım Belgeli veya İsim Bulunan Afiş vb.)</t>
  </si>
  <si>
    <t>Bireysel</t>
  </si>
  <si>
    <t>Aynı isim / içerikli serginin tekrarında</t>
  </si>
  <si>
    <t>Karma Sergilere Seçilen Eser Başına (Yarışmalar Hariç)</t>
  </si>
  <si>
    <t>Küratörlük</t>
  </si>
  <si>
    <t>TFSF Organizasyonu Sergilere Kabul Edilen Eser Başına</t>
  </si>
  <si>
    <t>TFSF, Üye Dernekler veya Sanat Galerileri Yönetimindeki Çevrim içi Sergiler</t>
  </si>
  <si>
    <t>E.</t>
  </si>
  <si>
    <t>Fotoğraf Gösterileri</t>
  </si>
  <si>
    <t>Karma (Yarışmalar Hariç)</t>
  </si>
  <si>
    <t>TFSF Sunum Havuzuna Kabul</t>
  </si>
  <si>
    <t>TFSF, Üye Dernekler veya Sanat Galerileri Yönetimindeki Çevrim içi Gösteriler</t>
  </si>
  <si>
    <t>Karma Çevrim İçi (Yarışmalar Hariç)</t>
  </si>
  <si>
    <t>F.</t>
  </si>
  <si>
    <t>G.</t>
  </si>
  <si>
    <t>TFSF FIAP Bienal Takımına Seçilme</t>
  </si>
  <si>
    <t>GÖREV</t>
  </si>
  <si>
    <t>Türkiye Takımına Seçilme</t>
  </si>
  <si>
    <t>Ödül Kazanma</t>
  </si>
  <si>
    <t>Kongre, Sempozyum, Panel, Çalıştay, Bienal, Festival, Fotoğraf Günleri</t>
  </si>
  <si>
    <t>(Belgeli)</t>
  </si>
  <si>
    <t>Başkanlık</t>
  </si>
  <si>
    <t>Düzenleme Kurul Üyeliği</t>
  </si>
  <si>
    <t>Konuşmacı / Panelist</t>
  </si>
  <si>
    <t>Ğ.</t>
  </si>
  <si>
    <t>2.Bölüm</t>
  </si>
  <si>
    <t>3. Bölüm:</t>
  </si>
  <si>
    <t>YAYINLAR</t>
  </si>
  <si>
    <t>H.</t>
  </si>
  <si>
    <t xml:space="preserve"> (Kapak, Künye Sayfası ve Yayın Kopyası)</t>
  </si>
  <si>
    <t>TFSF, yayınevleri/kuruluşlar ve üye derneklerce fotoğraf alanında basılı yayın</t>
  </si>
  <si>
    <t>Kitabın Tamamında Yazarlık, Çevirmenlik, Editörlük</t>
  </si>
  <si>
    <t>Kitabın Bölümünde veya Hakemli Dergilerde Makale Yazarlığı, Çevirmenlik</t>
  </si>
  <si>
    <t>Süreli Yayında Yazarlık, Çevirmenlik, Editörlük</t>
  </si>
  <si>
    <t>Eğitim / Seminer Notu</t>
  </si>
  <si>
    <t>TFSF, yayınevleri/kuruluşlar ve üye derneklerce fotoğraf alanında çevrim içi yayın</t>
  </si>
  <si>
    <t xml:space="preserve"> (URL ve Yayın Kopyası)</t>
  </si>
  <si>
    <t>I.</t>
  </si>
  <si>
    <t>Çevrim İçi Yazarlık, Çevirmenlik, Editörlük</t>
  </si>
  <si>
    <t>Video/Podcast vb. Hazırlama</t>
  </si>
  <si>
    <t>PROJE, ATÖLYE VE SEMİNER ÇALIŞMALARI</t>
  </si>
  <si>
    <t>.</t>
  </si>
  <si>
    <t>Fotoğraf Eğitimi, Semineri, Atölyesi, Projesi veya Çalışmaları</t>
  </si>
  <si>
    <t>Puan (Saat Başı)</t>
  </si>
  <si>
    <t>Eğitmen/ Sorumlu/ Danışman/ Yürütücü vb.</t>
  </si>
  <si>
    <t>Asistan/ Kolaylaştırıcı vb.</t>
  </si>
  <si>
    <t>TFSF Onaylı Sosyal Sorumluluk Proje/ Eğitim Katılımı</t>
  </si>
  <si>
    <t>4. Bölüm:</t>
  </si>
  <si>
    <t>TFSF ÜYE DERNEKLERE, FOTOĞRAF SANATINA KATKILAR ve ÖDÜLLER</t>
  </si>
  <si>
    <t>Ulusal ve Uluslar arası Katkı ve Ödüller</t>
  </si>
  <si>
    <t>Toplumsal Katkı (Yıl Başına)</t>
  </si>
  <si>
    <t>Fotoğraf alanında yeni bir buluş/ patent</t>
  </si>
  <si>
    <t>Fotoğraf alanında yeni bir yazılım/uygulama</t>
  </si>
  <si>
    <t>Müze ve kalıcı koleksiyonlara kabul</t>
  </si>
  <si>
    <t>Sanat Ödülleri</t>
  </si>
  <si>
    <t>Uluslar arası komisyon görevi almak / temsilcilik vb.</t>
  </si>
  <si>
    <t>Üye dernek kurullarında ve Birimlerinde Görev Alma</t>
  </si>
  <si>
    <t>Üye Dernek Yönetim Kurulu Başkanlığı</t>
  </si>
  <si>
    <t>TFSF Delegeliği</t>
  </si>
  <si>
    <t>TFSF Kurullarında ve Birimlerinde Görev Alma</t>
  </si>
  <si>
    <t>TFSF Yönetim Kurulu Başkanlığı</t>
  </si>
  <si>
    <t>TFSF, Devlet Arşivi veya Üniversiteye Arşiv Desteği</t>
  </si>
  <si>
    <t>Fotoğraf Arşivleme Çalışmalarında Görev Alma</t>
  </si>
  <si>
    <t>5. Bölüm:</t>
  </si>
  <si>
    <t>TFSF UNVAN BAŞVURU FORMU</t>
  </si>
  <si>
    <t>ÜYE OLDUĞUNUZ TFSF ÜYESİ DERNEK:</t>
  </si>
  <si>
    <t>BAŞVURULAN UNVAN</t>
  </si>
  <si>
    <t>BAŞVURU TARİHİ</t>
  </si>
  <si>
    <t>LÜTFEN AŞAĞIDAKİ TABLOYA VERİ GİRMEYİN DİĞER SAYFALARDA GİRDİĞİNİZ VERİLER OTOMATİK YANSIYACAKTIR!!!</t>
  </si>
  <si>
    <t>BÖLÜM PUAN TOPLAMLARI</t>
  </si>
  <si>
    <t>1.Bölüm</t>
  </si>
  <si>
    <t>3.Bölüm</t>
  </si>
  <si>
    <t>4.Bölüm</t>
  </si>
  <si>
    <t>5.Bölüm</t>
  </si>
  <si>
    <t>ELMAS</t>
  </si>
  <si>
    <t>3 YILDIZ</t>
  </si>
  <si>
    <t>2 YILDIZ</t>
  </si>
  <si>
    <t>BAŞARI VE
1 YILDIZ</t>
  </si>
  <si>
    <t>UNVAN
GRUBU</t>
  </si>
  <si>
    <t>ALINAN
TOPLAM
PUAN</t>
  </si>
  <si>
    <t>UNVAN LİSTESİ</t>
  </si>
  <si>
    <t>GEREKEN PUANLAR</t>
  </si>
  <si>
    <t>BAŞARI</t>
  </si>
  <si>
    <t>TFSF - B</t>
  </si>
  <si>
    <t>BİR YILDIZ</t>
  </si>
  <si>
    <t>TFSF - 1Y/b</t>
  </si>
  <si>
    <t>TFSF - 1Y/g</t>
  </si>
  <si>
    <t>TFSF - 1Y/a</t>
  </si>
  <si>
    <t>İKİ YILDIZ</t>
  </si>
  <si>
    <t>TFSF - 2Y/b</t>
  </si>
  <si>
    <t>TFSF - 2Y/g</t>
  </si>
  <si>
    <t>TFSF - 2Y/a</t>
  </si>
  <si>
    <t>ÜÇ YILDIZ</t>
  </si>
  <si>
    <t>TFSF - 3Y/b</t>
  </si>
  <si>
    <t>TFSF - 3Y/g</t>
  </si>
  <si>
    <t>TFSF - 3Y/a</t>
  </si>
  <si>
    <t>TFSF - 1E</t>
  </si>
  <si>
    <t>2026 yılında açıklanacak</t>
  </si>
  <si>
    <t>TFSF - 2E</t>
  </si>
  <si>
    <t>TFSF - 3E</t>
  </si>
  <si>
    <t>TFSF - 4E</t>
  </si>
  <si>
    <t xml:space="preserve">İSİM SOYİSİM </t>
  </si>
  <si>
    <t>İSİM SOYİSİM</t>
  </si>
  <si>
    <t>TFSF UNVAN BAŞVURUSU PUANLAMA TABLOSU</t>
  </si>
  <si>
    <t>Koruma ve Arşiv Çalışmaları</t>
  </si>
  <si>
    <t>d.</t>
  </si>
  <si>
    <t>ç.</t>
  </si>
  <si>
    <t>c.</t>
  </si>
  <si>
    <t>b.</t>
  </si>
  <si>
    <t>a.</t>
  </si>
  <si>
    <t>4. BÖLÜM TOPLAMI</t>
  </si>
  <si>
    <t>2. BÖLÜM TOPLAMI</t>
  </si>
  <si>
    <t>3. BÖLÜM TOPLAMI</t>
  </si>
  <si>
    <t>5. BÖLÜM TOPLAMI</t>
  </si>
  <si>
    <t>1. BÖLÜM TOPLAMI</t>
  </si>
  <si>
    <t xml:space="preserve">TFSF,
TFSF ve FIAP </t>
  </si>
  <si>
    <t>Sergileme/Acceptance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</si>
</sst>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1"/>
      <color theme="1"/>
      <name val="Aptos Narrow"/>
      <family val="2"/>
    </font>
    <font>
      <b/>
      <sz val="14"/>
      <color theme="1"/>
      <name val="Aptos Narrow"/>
      <family val="2"/>
    </font>
    <font>
      <b/>
      <sz val="16"/>
      <color theme="0"/>
      <name val="Aptos Narrow"/>
      <family val="2"/>
    </font>
    <font>
      <b/>
      <sz val="20"/>
      <color theme="2"/>
      <name val="Aptos Narrow"/>
      <family val="2"/>
    </font>
    <font>
      <b/>
      <sz val="12"/>
      <color theme="1"/>
      <name val="Aptos Narrow"/>
      <family val="2"/>
    </font>
    <font>
      <b/>
      <i/>
      <sz val="14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theme="1" tint="0.14999847407452621"/>
      <name val="Aptos Narrow"/>
      <family val="2"/>
    </font>
    <font>
      <b/>
      <sz val="12"/>
      <color theme="1" tint="0.14999847407452621"/>
      <name val="Aptos Narrow"/>
      <family val="2"/>
    </font>
    <font>
      <b/>
      <sz val="11"/>
      <color theme="1" tint="0.14999847407452621"/>
      <name val="Aptos Narrow"/>
      <family val="2"/>
    </font>
    <font>
      <b/>
      <sz val="8"/>
      <color theme="1" tint="0.14999847407452621"/>
      <name val="Aptos Narrow"/>
      <family val="2"/>
    </font>
    <font>
      <b/>
      <sz val="20"/>
      <color theme="1"/>
      <name val="Aptos Narrow"/>
      <family val="2"/>
    </font>
    <font>
      <b/>
      <sz val="12"/>
      <color theme="0"/>
      <name val="Aptos Narrow"/>
      <family val="2"/>
    </font>
    <font>
      <b/>
      <sz val="11"/>
      <color theme="0"/>
      <name val="Aptos Narrow"/>
      <family val="2"/>
    </font>
    <font>
      <b/>
      <sz val="8"/>
      <color theme="0"/>
      <name val="Aptos Narrow"/>
      <family val="2"/>
    </font>
    <font>
      <b/>
      <sz val="12"/>
      <color theme="2" tint="-0.749992370372631"/>
      <name val="Aptos Narrow"/>
      <family val="2"/>
    </font>
    <font>
      <b/>
      <sz val="11"/>
      <color theme="2" tint="-0.749992370372631"/>
      <name val="Aptos Narrow"/>
      <family val="2"/>
    </font>
    <font>
      <b/>
      <sz val="14"/>
      <color theme="0" tint="-4.9989318521683403E-2"/>
      <name val="Aptos Narrow"/>
      <family val="2"/>
    </font>
    <font>
      <b/>
      <i/>
      <sz val="12"/>
      <color theme="0" tint="-4.9989318521683403E-2"/>
      <name val="Aptos Narrow"/>
      <family val="2"/>
    </font>
    <font>
      <b/>
      <sz val="14"/>
      <color theme="2" tint="-0.749992370372631"/>
      <name val="Aptos Narrow"/>
      <family val="2"/>
    </font>
    <font>
      <b/>
      <sz val="8.5"/>
      <color theme="2" tint="-0.749992370372631"/>
      <name val="Aptos Narrow"/>
      <family val="2"/>
    </font>
    <font>
      <sz val="12"/>
      <color theme="1"/>
      <name val="Aptos Narrow"/>
      <family val="2"/>
    </font>
    <font>
      <b/>
      <sz val="16"/>
      <color theme="0" tint="-4.9989318521683403E-2"/>
      <name val="Aptos Narrow"/>
      <family val="2"/>
    </font>
    <font>
      <sz val="12"/>
      <name val="Aptos Narrow"/>
      <family val="2"/>
    </font>
    <font>
      <b/>
      <sz val="14"/>
      <color theme="0"/>
      <name val="Aptos Narrow"/>
      <family val="2"/>
    </font>
    <font>
      <b/>
      <sz val="16"/>
      <color theme="1"/>
      <name val="Aptos Narrow"/>
      <family val="2"/>
    </font>
    <font>
      <b/>
      <sz val="10.5"/>
      <color theme="0"/>
      <name val="Aptos Narrow"/>
      <family val="2"/>
    </font>
    <font>
      <b/>
      <sz val="10"/>
      <color theme="1"/>
      <name val="Aptos Narrow"/>
      <family val="2"/>
    </font>
    <font>
      <b/>
      <sz val="14"/>
      <color theme="1" tint="0.14999847407452621"/>
      <name val="Aptos Narrow"/>
      <family val="2"/>
    </font>
    <font>
      <b/>
      <sz val="20"/>
      <color theme="1" tint="0.14999847407452621"/>
      <name val="Aptos Narrow"/>
      <family val="2"/>
    </font>
    <font>
      <b/>
      <i/>
      <sz val="16"/>
      <color theme="0" tint="-4.9989318521683403E-2"/>
      <name val="Aptos Narrow"/>
      <family val="2"/>
    </font>
    <font>
      <b/>
      <sz val="9"/>
      <color theme="2" tint="-0.749992370372631"/>
      <name val="Aptos Narrow"/>
      <family val="2"/>
    </font>
    <font>
      <b/>
      <i/>
      <sz val="12"/>
      <name val="Aptos Narrow"/>
      <family val="2"/>
    </font>
    <font>
      <b/>
      <i/>
      <sz val="12"/>
      <color theme="0"/>
      <name val="Aptos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/>
    <xf numFmtId="0" fontId="12" fillId="9" borderId="2" xfId="0" applyFont="1" applyFill="1" applyBorder="1"/>
    <xf numFmtId="0" fontId="22" fillId="5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8" fillId="0" borderId="38" xfId="0" applyFont="1" applyBorder="1"/>
    <xf numFmtId="0" fontId="8" fillId="0" borderId="22" xfId="0" applyFont="1" applyBorder="1"/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46" xfId="0" applyFont="1" applyBorder="1"/>
    <xf numFmtId="0" fontId="2" fillId="0" borderId="5" xfId="0" applyFont="1" applyBorder="1"/>
    <xf numFmtId="9" fontId="8" fillId="0" borderId="22" xfId="0" applyNumberFormat="1" applyFont="1" applyBorder="1"/>
    <xf numFmtId="0" fontId="8" fillId="0" borderId="33" xfId="0" applyFont="1" applyBorder="1"/>
    <xf numFmtId="0" fontId="27" fillId="0" borderId="38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52" xfId="0" applyFont="1" applyBorder="1"/>
    <xf numFmtId="0" fontId="8" fillId="11" borderId="17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3" fillId="13" borderId="23" xfId="0" applyFont="1" applyFill="1" applyBorder="1" applyAlignment="1">
      <alignment horizontal="center" vertical="center"/>
    </xf>
    <xf numFmtId="0" fontId="3" fillId="13" borderId="29" xfId="0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13" borderId="26" xfId="0" applyFont="1" applyFill="1" applyBorder="1" applyAlignment="1">
      <alignment horizontal="center"/>
    </xf>
    <xf numFmtId="0" fontId="2" fillId="13" borderId="27" xfId="0" applyFont="1" applyFill="1" applyBorder="1" applyAlignment="1">
      <alignment horizontal="center"/>
    </xf>
    <xf numFmtId="0" fontId="2" fillId="13" borderId="28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2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13" borderId="36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18" xfId="0" applyFont="1" applyFill="1" applyBorder="1" applyAlignment="1">
      <alignment horizontal="center"/>
    </xf>
    <xf numFmtId="0" fontId="2" fillId="11" borderId="20" xfId="0" applyFont="1" applyFill="1" applyBorder="1" applyAlignment="1">
      <alignment horizontal="center"/>
    </xf>
    <xf numFmtId="0" fontId="8" fillId="12" borderId="23" xfId="0" applyFont="1" applyFill="1" applyBorder="1" applyAlignment="1">
      <alignment horizontal="center" vertical="center" wrapText="1"/>
    </xf>
    <xf numFmtId="0" fontId="8" fillId="12" borderId="29" xfId="0" applyFont="1" applyFill="1" applyBorder="1" applyAlignment="1">
      <alignment horizontal="center" vertical="center" wrapText="1"/>
    </xf>
    <xf numFmtId="0" fontId="8" fillId="12" borderId="33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2" borderId="36" xfId="0" applyFont="1" applyFill="1" applyBorder="1" applyAlignment="1">
      <alignment horizontal="center"/>
    </xf>
    <xf numFmtId="0" fontId="28" fillId="10" borderId="0" xfId="0" applyFont="1" applyFill="1" applyAlignment="1">
      <alignment horizontal="center"/>
    </xf>
    <xf numFmtId="9" fontId="8" fillId="0" borderId="17" xfId="0" applyNumberFormat="1" applyFont="1" applyBorder="1" applyAlignment="1">
      <alignment horizontal="center"/>
    </xf>
    <xf numFmtId="0" fontId="29" fillId="0" borderId="44" xfId="0" applyFont="1" applyBorder="1" applyAlignment="1">
      <alignment horizontal="center" wrapText="1"/>
    </xf>
    <xf numFmtId="0" fontId="29" fillId="0" borderId="48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15" borderId="21" xfId="0" applyFont="1" applyFill="1" applyBorder="1" applyAlignment="1">
      <alignment horizontal="center"/>
    </xf>
    <xf numFmtId="0" fontId="3" fillId="15" borderId="53" xfId="0" applyFont="1" applyFill="1" applyBorder="1" applyAlignment="1">
      <alignment horizontal="center"/>
    </xf>
    <xf numFmtId="0" fontId="3" fillId="15" borderId="22" xfId="0" applyFont="1" applyFill="1" applyBorder="1" applyAlignment="1">
      <alignment horizontal="center"/>
    </xf>
    <xf numFmtId="0" fontId="8" fillId="0" borderId="41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14" borderId="17" xfId="0" applyFont="1" applyFill="1" applyBorder="1" applyAlignment="1">
      <alignment horizontal="center"/>
    </xf>
    <xf numFmtId="0" fontId="8" fillId="14" borderId="18" xfId="0" applyFont="1" applyFill="1" applyBorder="1" applyAlignment="1">
      <alignment horizontal="center"/>
    </xf>
    <xf numFmtId="0" fontId="8" fillId="14" borderId="20" xfId="0" applyFont="1" applyFill="1" applyBorder="1" applyAlignment="1">
      <alignment horizontal="center"/>
    </xf>
    <xf numFmtId="0" fontId="8" fillId="14" borderId="43" xfId="0" applyFont="1" applyFill="1" applyBorder="1" applyAlignment="1">
      <alignment horizontal="center"/>
    </xf>
    <xf numFmtId="0" fontId="8" fillId="14" borderId="45" xfId="0" applyFont="1" applyFill="1" applyBorder="1" applyAlignment="1">
      <alignment horizontal="center"/>
    </xf>
    <xf numFmtId="0" fontId="8" fillId="14" borderId="39" xfId="0" applyFont="1" applyFill="1" applyBorder="1" applyAlignment="1">
      <alignment horizontal="center"/>
    </xf>
    <xf numFmtId="0" fontId="8" fillId="14" borderId="40" xfId="0" applyFont="1" applyFill="1" applyBorder="1" applyAlignment="1">
      <alignment horizontal="center"/>
    </xf>
    <xf numFmtId="14" fontId="8" fillId="14" borderId="17" xfId="0" applyNumberFormat="1" applyFont="1" applyFill="1" applyBorder="1" applyAlignment="1">
      <alignment horizontal="center"/>
    </xf>
    <xf numFmtId="0" fontId="1" fillId="16" borderId="38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0" fontId="21" fillId="5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" fillId="16" borderId="38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1" fillId="5" borderId="15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0" fontId="18" fillId="18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2" fillId="3" borderId="2" xfId="0" applyFont="1" applyFill="1" applyBorder="1" applyProtection="1">
      <protection locked="0"/>
    </xf>
    <xf numFmtId="0" fontId="30" fillId="3" borderId="0" xfId="0" applyFont="1" applyFill="1" applyBorder="1" applyAlignment="1" applyProtection="1">
      <alignment horizontal="center" vertical="center"/>
      <protection locked="0"/>
    </xf>
    <xf numFmtId="0" fontId="30" fillId="3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3" fillId="19" borderId="2" xfId="0" applyFont="1" applyFill="1" applyBorder="1" applyAlignment="1" applyProtection="1">
      <alignment horizontal="center" vertical="center"/>
      <protection locked="0"/>
    </xf>
    <xf numFmtId="0" fontId="13" fillId="19" borderId="11" xfId="0" applyFont="1" applyFill="1" applyBorder="1" applyAlignment="1" applyProtection="1">
      <alignment horizontal="center" vertical="center"/>
      <protection locked="0"/>
    </xf>
    <xf numFmtId="0" fontId="13" fillId="19" borderId="12" xfId="0" applyFont="1" applyFill="1" applyBorder="1" applyAlignment="1" applyProtection="1">
      <alignment horizontal="center" vertical="center"/>
      <protection locked="0"/>
    </xf>
    <xf numFmtId="0" fontId="13" fillId="19" borderId="13" xfId="0" applyFont="1" applyFill="1" applyBorder="1" applyAlignment="1" applyProtection="1">
      <alignment horizontal="center" vertical="center"/>
      <protection locked="0"/>
    </xf>
    <xf numFmtId="0" fontId="13" fillId="19" borderId="14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Protection="1">
      <protection locked="0"/>
    </xf>
    <xf numFmtId="0" fontId="23" fillId="0" borderId="2" xfId="0" applyFont="1" applyBorder="1" applyAlignment="1" applyProtection="1">
      <alignment horizontal="left" wrapText="1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textRotation="90" wrapText="1"/>
      <protection locked="0"/>
    </xf>
    <xf numFmtId="0" fontId="23" fillId="0" borderId="2" xfId="0" applyFont="1" applyBorder="1" applyAlignment="1" applyProtection="1">
      <alignment horizontal="center" vertical="center" textRotation="90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19" borderId="2" xfId="0" applyFont="1" applyFill="1" applyBorder="1" applyAlignment="1" applyProtection="1">
      <alignment horizontal="center" vertical="center"/>
      <protection locked="0"/>
    </xf>
    <xf numFmtId="0" fontId="23" fillId="19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4" fillId="21" borderId="2" xfId="0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5" fillId="21" borderId="2" xfId="0" applyFont="1" applyFill="1" applyBorder="1" applyAlignment="1">
      <alignment horizontal="center" vertical="center"/>
    </xf>
    <xf numFmtId="0" fontId="19" fillId="22" borderId="2" xfId="0" applyFont="1" applyFill="1" applyBorder="1" applyAlignment="1">
      <alignment horizontal="center" vertical="center"/>
    </xf>
    <xf numFmtId="0" fontId="20" fillId="22" borderId="2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31" fillId="6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22" borderId="2" xfId="0" applyFont="1" applyFill="1" applyBorder="1" applyAlignment="1">
      <alignment horizontal="center" vertical="center"/>
    </xf>
    <xf numFmtId="0" fontId="32" fillId="2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3" fillId="5" borderId="16" xfId="0" applyFont="1" applyFill="1" applyBorder="1" applyAlignment="1">
      <alignment horizontal="center" vertical="center"/>
    </xf>
    <xf numFmtId="0" fontId="34" fillId="23" borderId="6" xfId="0" applyFont="1" applyFill="1" applyBorder="1" applyAlignment="1">
      <alignment horizontal="center" vertical="center"/>
    </xf>
    <xf numFmtId="0" fontId="34" fillId="23" borderId="7" xfId="0" applyFont="1" applyFill="1" applyBorder="1" applyAlignment="1">
      <alignment horizontal="center" vertical="center"/>
    </xf>
    <xf numFmtId="0" fontId="34" fillId="23" borderId="8" xfId="0" applyFont="1" applyFill="1" applyBorder="1" applyAlignment="1">
      <alignment horizontal="center" vertical="center"/>
    </xf>
    <xf numFmtId="0" fontId="26" fillId="22" borderId="0" xfId="0" applyFont="1" applyFill="1" applyAlignment="1">
      <alignment horizontal="center" vertical="center"/>
    </xf>
    <xf numFmtId="0" fontId="35" fillId="22" borderId="16" xfId="0" applyFont="1" applyFill="1" applyBorder="1" applyAlignment="1">
      <alignment horizontal="center"/>
    </xf>
    <xf numFmtId="0" fontId="35" fillId="22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3" fillId="1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24" borderId="2" xfId="0" applyFont="1" applyFill="1" applyBorder="1" applyAlignment="1">
      <alignment horizontal="center" vertical="center"/>
    </xf>
    <xf numFmtId="0" fontId="1" fillId="24" borderId="6" xfId="0" applyFont="1" applyFill="1" applyBorder="1" applyAlignment="1">
      <alignment horizontal="center" vertical="center"/>
    </xf>
    <xf numFmtId="0" fontId="1" fillId="24" borderId="7" xfId="0" applyFont="1" applyFill="1" applyBorder="1" applyAlignment="1">
      <alignment horizontal="center" vertical="center"/>
    </xf>
    <xf numFmtId="0" fontId="1" fillId="24" borderId="8" xfId="0" applyFont="1" applyFill="1" applyBorder="1" applyAlignment="1">
      <alignment horizontal="center" vertical="center"/>
    </xf>
    <xf numFmtId="0" fontId="14" fillId="25" borderId="2" xfId="0" applyFont="1" applyFill="1" applyBorder="1" applyAlignment="1">
      <alignment horizontal="center" vertical="center"/>
    </xf>
    <xf numFmtId="0" fontId="26" fillId="25" borderId="2" xfId="0" applyFont="1" applyFill="1" applyBorder="1" applyAlignment="1">
      <alignment horizontal="center" vertical="center" wrapText="1"/>
    </xf>
    <xf numFmtId="0" fontId="14" fillId="26" borderId="2" xfId="0" applyFont="1" applyFill="1" applyBorder="1" applyAlignment="1">
      <alignment horizontal="center" vertical="center"/>
    </xf>
    <xf numFmtId="0" fontId="14" fillId="26" borderId="8" xfId="0" applyFont="1" applyFill="1" applyBorder="1" applyAlignment="1">
      <alignment horizontal="center"/>
    </xf>
    <xf numFmtId="0" fontId="14" fillId="26" borderId="2" xfId="0" applyFont="1" applyFill="1" applyBorder="1" applyAlignment="1">
      <alignment horizontal="center"/>
    </xf>
    <xf numFmtId="0" fontId="15" fillId="26" borderId="2" xfId="0" applyFont="1" applyFill="1" applyBorder="1" applyAlignment="1">
      <alignment horizontal="center" vertical="center"/>
    </xf>
    <xf numFmtId="0" fontId="16" fillId="26" borderId="8" xfId="0" applyFont="1" applyFill="1" applyBorder="1"/>
    <xf numFmtId="0" fontId="16" fillId="26" borderId="2" xfId="0" applyFont="1" applyFill="1" applyBorder="1"/>
    <xf numFmtId="0" fontId="1" fillId="24" borderId="2" xfId="0" applyFont="1" applyFill="1" applyBorder="1" applyAlignment="1">
      <alignment horizontal="center" vertical="center"/>
    </xf>
    <xf numFmtId="0" fontId="13" fillId="27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27" borderId="2" xfId="0" applyFont="1" applyFill="1" applyBorder="1" applyAlignment="1">
      <alignment horizontal="center" vertical="center"/>
    </xf>
    <xf numFmtId="0" fontId="4" fillId="28" borderId="2" xfId="0" applyFont="1" applyFill="1" applyBorder="1" applyAlignment="1">
      <alignment horizontal="center" vertical="center"/>
    </xf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10" fillId="18" borderId="2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/>
    </xf>
    <xf numFmtId="0" fontId="10" fillId="18" borderId="2" xfId="0" applyFont="1" applyFill="1" applyBorder="1" applyAlignment="1">
      <alignment horizontal="center"/>
    </xf>
    <xf numFmtId="0" fontId="11" fillId="18" borderId="2" xfId="0" applyFont="1" applyFill="1" applyBorder="1" applyAlignment="1">
      <alignment horizontal="center" vertical="center"/>
    </xf>
    <xf numFmtId="0" fontId="12" fillId="18" borderId="8" xfId="0" applyFont="1" applyFill="1" applyBorder="1"/>
    <xf numFmtId="0" fontId="12" fillId="18" borderId="2" xfId="0" applyFont="1" applyFill="1" applyBorder="1"/>
    <xf numFmtId="0" fontId="1" fillId="28" borderId="2" xfId="0" applyFont="1" applyFill="1" applyBorder="1" applyAlignment="1">
      <alignment horizontal="center" vertical="center"/>
    </xf>
    <xf numFmtId="0" fontId="13" fillId="20" borderId="2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80"/>
      <color rgb="FFD1A9F9"/>
      <color rgb="FF9933FF"/>
      <color rgb="FF6E37AB"/>
      <color rgb="FF665E72"/>
      <color rgb="FF745B89"/>
      <color rgb="FF996600"/>
      <color rgb="FF996633"/>
      <color rgb="FF644A00"/>
      <color rgb="FF584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97D7-8E6A-4332-BDD5-FBEF80A09DAB}">
  <sheetPr>
    <pageSetUpPr fitToPage="1"/>
  </sheetPr>
  <dimension ref="A1:L34"/>
  <sheetViews>
    <sheetView topLeftCell="A12" workbookViewId="0">
      <selection activeCell="B9" sqref="B9:L9"/>
    </sheetView>
  </sheetViews>
  <sheetFormatPr defaultRowHeight="15" x14ac:dyDescent="0.25"/>
  <cols>
    <col min="1" max="1" width="4.140625" style="1" customWidth="1"/>
    <col min="2" max="16384" width="9.140625" style="1"/>
  </cols>
  <sheetData>
    <row r="1" spans="1:12" ht="6" customHeight="1" thickBot="1" x14ac:dyDescent="0.3"/>
    <row r="2" spans="1:12" ht="19.5" thickBot="1" x14ac:dyDescent="0.35">
      <c r="B2" s="100" t="s">
        <v>99</v>
      </c>
      <c r="C2" s="101"/>
      <c r="D2" s="101"/>
      <c r="E2" s="101"/>
      <c r="F2" s="101"/>
      <c r="G2" s="101"/>
      <c r="H2" s="101"/>
      <c r="I2" s="101"/>
      <c r="J2" s="101"/>
      <c r="K2" s="101"/>
      <c r="L2" s="102"/>
    </row>
    <row r="3" spans="1:12" ht="15.75" thickBot="1" x14ac:dyDescent="0.3"/>
    <row r="4" spans="1:12" ht="15.75" thickBot="1" x14ac:dyDescent="0.3">
      <c r="B4" s="103" t="s">
        <v>136</v>
      </c>
      <c r="C4" s="104"/>
      <c r="D4" s="104"/>
      <c r="E4" s="104"/>
      <c r="F4" s="105"/>
      <c r="G4" s="111"/>
      <c r="H4" s="112"/>
      <c r="I4" s="112"/>
      <c r="J4" s="112"/>
      <c r="K4" s="112"/>
      <c r="L4" s="113"/>
    </row>
    <row r="5" spans="1:12" ht="15.75" thickBot="1" x14ac:dyDescent="0.3">
      <c r="B5" s="106" t="s">
        <v>100</v>
      </c>
      <c r="C5" s="107"/>
      <c r="D5" s="107"/>
      <c r="E5" s="107"/>
      <c r="F5" s="108"/>
      <c r="G5" s="114"/>
      <c r="H5" s="112"/>
      <c r="I5" s="112"/>
      <c r="J5" s="112"/>
      <c r="K5" s="112"/>
      <c r="L5" s="113"/>
    </row>
    <row r="6" spans="1:12" ht="15.75" thickBot="1" x14ac:dyDescent="0.3">
      <c r="B6" s="103" t="s">
        <v>101</v>
      </c>
      <c r="C6" s="104"/>
      <c r="D6" s="104"/>
      <c r="E6" s="104"/>
      <c r="F6" s="109"/>
      <c r="G6" s="115"/>
      <c r="H6" s="116"/>
      <c r="I6" s="116"/>
      <c r="J6" s="116"/>
      <c r="K6" s="116"/>
      <c r="L6" s="117"/>
    </row>
    <row r="7" spans="1:12" ht="15.75" thickBot="1" x14ac:dyDescent="0.3">
      <c r="B7" s="106" t="s">
        <v>102</v>
      </c>
      <c r="C7" s="107"/>
      <c r="D7" s="107"/>
      <c r="E7" s="107"/>
      <c r="F7" s="110"/>
      <c r="G7" s="118"/>
      <c r="H7" s="112"/>
      <c r="I7" s="112"/>
      <c r="J7" s="112"/>
      <c r="K7" s="112"/>
      <c r="L7" s="113"/>
    </row>
    <row r="9" spans="1:12" x14ac:dyDescent="0.25">
      <c r="B9" s="85" t="s">
        <v>103</v>
      </c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1:12" ht="15.75" thickBot="1" x14ac:dyDescent="0.3"/>
    <row r="11" spans="1:12" ht="15.75" thickBot="1" x14ac:dyDescent="0.3">
      <c r="B11" s="64" t="s">
        <v>104</v>
      </c>
      <c r="C11" s="65"/>
      <c r="D11" s="65"/>
      <c r="E11" s="65"/>
      <c r="F11" s="67"/>
      <c r="G11" s="89" t="s">
        <v>113</v>
      </c>
      <c r="H11" s="92" t="s">
        <v>114</v>
      </c>
    </row>
    <row r="12" spans="1:12" ht="15.75" thickBot="1" x14ac:dyDescent="0.3">
      <c r="B12" s="6" t="s">
        <v>105</v>
      </c>
      <c r="C12" s="7" t="s">
        <v>60</v>
      </c>
      <c r="D12" s="7" t="s">
        <v>106</v>
      </c>
      <c r="E12" s="7" t="s">
        <v>107</v>
      </c>
      <c r="F12" s="7" t="s">
        <v>108</v>
      </c>
      <c r="G12" s="90"/>
      <c r="H12" s="93"/>
    </row>
    <row r="13" spans="1:12" ht="15" customHeight="1" thickBot="1" x14ac:dyDescent="0.3">
      <c r="B13" s="8">
        <f>Yarışmalar!N44</f>
        <v>0</v>
      </c>
      <c r="C13" s="9">
        <f>Etkinlikler!N46</f>
        <v>0</v>
      </c>
      <c r="D13" s="9">
        <f>Yayınlar!N26</f>
        <v>0</v>
      </c>
      <c r="E13" s="9">
        <f>'Proje Dernek vb.'!N18</f>
        <v>0</v>
      </c>
      <c r="F13" s="9">
        <f>'Proje Dernek vb.'!N47</f>
        <v>0</v>
      </c>
      <c r="G13" s="91"/>
      <c r="H13" s="94"/>
    </row>
    <row r="14" spans="1:12" x14ac:dyDescent="0.25">
      <c r="A14" s="10"/>
      <c r="B14" s="96">
        <f>SUM(B13)</f>
        <v>0</v>
      </c>
      <c r="C14" s="95">
        <f>SUM(C13:F13)</f>
        <v>0</v>
      </c>
      <c r="D14" s="95"/>
      <c r="E14" s="95"/>
      <c r="F14" s="96"/>
      <c r="G14" s="87" t="s">
        <v>112</v>
      </c>
      <c r="H14" s="99">
        <f>SUM(B14:F15)</f>
        <v>0</v>
      </c>
      <c r="I14" s="11"/>
    </row>
    <row r="15" spans="1:12" ht="15.75" thickBot="1" x14ac:dyDescent="0.3">
      <c r="A15" s="10"/>
      <c r="B15" s="98"/>
      <c r="C15" s="97"/>
      <c r="D15" s="97"/>
      <c r="E15" s="97"/>
      <c r="F15" s="98"/>
      <c r="G15" s="88"/>
      <c r="H15" s="99"/>
      <c r="I15" s="11"/>
    </row>
    <row r="16" spans="1:12" ht="21.75" thickBot="1" x14ac:dyDescent="0.3">
      <c r="A16" s="10"/>
      <c r="B16" s="12">
        <v>0.5</v>
      </c>
      <c r="C16" s="86">
        <v>0.5</v>
      </c>
      <c r="D16" s="65"/>
      <c r="E16" s="65"/>
      <c r="F16" s="67"/>
      <c r="G16" s="13" t="s">
        <v>111</v>
      </c>
      <c r="H16" s="14">
        <f>((B14*50%)+(C14*50%))</f>
        <v>0</v>
      </c>
    </row>
    <row r="17" spans="1:8" ht="21.75" thickBot="1" x14ac:dyDescent="0.3">
      <c r="A17" s="10"/>
      <c r="B17" s="12">
        <v>0.4</v>
      </c>
      <c r="C17" s="86">
        <v>0.6</v>
      </c>
      <c r="D17" s="65"/>
      <c r="E17" s="65"/>
      <c r="F17" s="67"/>
      <c r="G17" s="6" t="s">
        <v>110</v>
      </c>
      <c r="H17" s="14">
        <f>((B14*40%)+(C14*60%))</f>
        <v>0</v>
      </c>
    </row>
    <row r="18" spans="1:8" ht="21.75" thickBot="1" x14ac:dyDescent="0.3">
      <c r="A18" s="10"/>
      <c r="B18" s="12">
        <v>0.3</v>
      </c>
      <c r="C18" s="86">
        <v>0.7</v>
      </c>
      <c r="D18" s="65"/>
      <c r="E18" s="65"/>
      <c r="F18" s="67"/>
      <c r="G18" s="13" t="s">
        <v>109</v>
      </c>
      <c r="H18" s="15">
        <f>((B14*30%)+(C14*70%))</f>
        <v>0</v>
      </c>
    </row>
    <row r="19" spans="1:8" ht="15.75" thickBot="1" x14ac:dyDescent="0.3">
      <c r="C19" s="16"/>
      <c r="D19" s="16"/>
      <c r="F19" s="16"/>
    </row>
    <row r="20" spans="1:8" ht="15.75" thickBot="1" x14ac:dyDescent="0.3">
      <c r="B20" s="64" t="s">
        <v>115</v>
      </c>
      <c r="C20" s="65"/>
      <c r="D20" s="66"/>
      <c r="E20" s="64" t="s">
        <v>116</v>
      </c>
      <c r="F20" s="65"/>
      <c r="G20" s="67"/>
    </row>
    <row r="21" spans="1:8" ht="15.75" thickBot="1" x14ac:dyDescent="0.3">
      <c r="B21" s="17" t="s">
        <v>117</v>
      </c>
      <c r="C21" s="68" t="s">
        <v>118</v>
      </c>
      <c r="D21" s="69"/>
      <c r="E21" s="70">
        <v>100</v>
      </c>
      <c r="F21" s="71"/>
      <c r="G21" s="72"/>
    </row>
    <row r="22" spans="1:8" x14ac:dyDescent="0.25">
      <c r="B22" s="73" t="s">
        <v>119</v>
      </c>
      <c r="C22" s="25" t="s">
        <v>120</v>
      </c>
      <c r="D22" s="26"/>
      <c r="E22" s="76">
        <v>150</v>
      </c>
      <c r="F22" s="77"/>
      <c r="G22" s="78"/>
    </row>
    <row r="23" spans="1:8" x14ac:dyDescent="0.25">
      <c r="B23" s="74"/>
      <c r="C23" s="30" t="s">
        <v>121</v>
      </c>
      <c r="D23" s="31"/>
      <c r="E23" s="79">
        <v>250</v>
      </c>
      <c r="F23" s="80"/>
      <c r="G23" s="81"/>
    </row>
    <row r="24" spans="1:8" ht="15.75" thickBot="1" x14ac:dyDescent="0.3">
      <c r="B24" s="75"/>
      <c r="C24" s="35" t="s">
        <v>122</v>
      </c>
      <c r="D24" s="36"/>
      <c r="E24" s="82">
        <v>300</v>
      </c>
      <c r="F24" s="83"/>
      <c r="G24" s="84"/>
    </row>
    <row r="25" spans="1:8" x14ac:dyDescent="0.25">
      <c r="B25" s="52" t="s">
        <v>123</v>
      </c>
      <c r="C25" s="25" t="s">
        <v>124</v>
      </c>
      <c r="D25" s="26"/>
      <c r="E25" s="55">
        <v>100</v>
      </c>
      <c r="F25" s="56"/>
      <c r="G25" s="57"/>
    </row>
    <row r="26" spans="1:8" x14ac:dyDescent="0.25">
      <c r="B26" s="53"/>
      <c r="C26" s="30" t="s">
        <v>125</v>
      </c>
      <c r="D26" s="31"/>
      <c r="E26" s="58">
        <v>100</v>
      </c>
      <c r="F26" s="59"/>
      <c r="G26" s="60"/>
    </row>
    <row r="27" spans="1:8" ht="15.75" thickBot="1" x14ac:dyDescent="0.3">
      <c r="B27" s="54"/>
      <c r="C27" s="35" t="s">
        <v>126</v>
      </c>
      <c r="D27" s="36"/>
      <c r="E27" s="61">
        <v>100</v>
      </c>
      <c r="F27" s="62"/>
      <c r="G27" s="63"/>
    </row>
    <row r="28" spans="1:8" x14ac:dyDescent="0.25">
      <c r="B28" s="40" t="s">
        <v>127</v>
      </c>
      <c r="C28" s="25" t="s">
        <v>128</v>
      </c>
      <c r="D28" s="26"/>
      <c r="E28" s="43">
        <v>200</v>
      </c>
      <c r="F28" s="44"/>
      <c r="G28" s="45"/>
    </row>
    <row r="29" spans="1:8" x14ac:dyDescent="0.25">
      <c r="B29" s="41"/>
      <c r="C29" s="30" t="s">
        <v>129</v>
      </c>
      <c r="D29" s="31"/>
      <c r="E29" s="46">
        <v>300</v>
      </c>
      <c r="F29" s="47"/>
      <c r="G29" s="48"/>
    </row>
    <row r="30" spans="1:8" ht="15.75" thickBot="1" x14ac:dyDescent="0.3">
      <c r="B30" s="42"/>
      <c r="C30" s="35" t="s">
        <v>130</v>
      </c>
      <c r="D30" s="36"/>
      <c r="E30" s="49">
        <v>400</v>
      </c>
      <c r="F30" s="50"/>
      <c r="G30" s="51"/>
    </row>
    <row r="31" spans="1:8" x14ac:dyDescent="0.25">
      <c r="B31" s="22" t="s">
        <v>109</v>
      </c>
      <c r="C31" s="25" t="s">
        <v>131</v>
      </c>
      <c r="D31" s="26"/>
      <c r="E31" s="27" t="s">
        <v>132</v>
      </c>
      <c r="F31" s="28"/>
      <c r="G31" s="29"/>
    </row>
    <row r="32" spans="1:8" x14ac:dyDescent="0.25">
      <c r="B32" s="23"/>
      <c r="C32" s="30" t="s">
        <v>133</v>
      </c>
      <c r="D32" s="31"/>
      <c r="E32" s="32" t="s">
        <v>132</v>
      </c>
      <c r="F32" s="33"/>
      <c r="G32" s="34"/>
    </row>
    <row r="33" spans="2:7" x14ac:dyDescent="0.25">
      <c r="B33" s="23"/>
      <c r="C33" s="30" t="s">
        <v>134</v>
      </c>
      <c r="D33" s="31"/>
      <c r="E33" s="32" t="s">
        <v>132</v>
      </c>
      <c r="F33" s="33"/>
      <c r="G33" s="34"/>
    </row>
    <row r="34" spans="2:7" ht="15.75" thickBot="1" x14ac:dyDescent="0.3">
      <c r="B34" s="24"/>
      <c r="C34" s="35" t="s">
        <v>135</v>
      </c>
      <c r="D34" s="36"/>
      <c r="E34" s="37" t="s">
        <v>132</v>
      </c>
      <c r="F34" s="38"/>
      <c r="G34" s="39"/>
    </row>
  </sheetData>
  <mergeCells count="54">
    <mergeCell ref="B2:L2"/>
    <mergeCell ref="B4:F4"/>
    <mergeCell ref="B5:F5"/>
    <mergeCell ref="B6:F6"/>
    <mergeCell ref="B7:F7"/>
    <mergeCell ref="G4:L4"/>
    <mergeCell ref="G5:L5"/>
    <mergeCell ref="G6:L6"/>
    <mergeCell ref="G7:L7"/>
    <mergeCell ref="B9:L9"/>
    <mergeCell ref="B11:F11"/>
    <mergeCell ref="C16:F16"/>
    <mergeCell ref="C17:F17"/>
    <mergeCell ref="C18:F18"/>
    <mergeCell ref="G14:G15"/>
    <mergeCell ref="G11:G13"/>
    <mergeCell ref="H11:H13"/>
    <mergeCell ref="C14:F15"/>
    <mergeCell ref="B14:B15"/>
    <mergeCell ref="H14:H15"/>
    <mergeCell ref="B20:D20"/>
    <mergeCell ref="E20:G20"/>
    <mergeCell ref="C21:D21"/>
    <mergeCell ref="E21:G21"/>
    <mergeCell ref="B22:B24"/>
    <mergeCell ref="C22:D22"/>
    <mergeCell ref="E22:G22"/>
    <mergeCell ref="C23:D23"/>
    <mergeCell ref="E23:G23"/>
    <mergeCell ref="C24:D24"/>
    <mergeCell ref="E24:G24"/>
    <mergeCell ref="B25:B27"/>
    <mergeCell ref="C25:D25"/>
    <mergeCell ref="E25:G25"/>
    <mergeCell ref="C26:D26"/>
    <mergeCell ref="E26:G26"/>
    <mergeCell ref="C27:D27"/>
    <mergeCell ref="E27:G27"/>
    <mergeCell ref="B28:B30"/>
    <mergeCell ref="C28:D28"/>
    <mergeCell ref="E28:G28"/>
    <mergeCell ref="C29:D29"/>
    <mergeCell ref="E29:G29"/>
    <mergeCell ref="C30:D30"/>
    <mergeCell ref="E30:G30"/>
    <mergeCell ref="B31:B34"/>
    <mergeCell ref="C31:D31"/>
    <mergeCell ref="E31:G31"/>
    <mergeCell ref="C32:D32"/>
    <mergeCell ref="E32:G32"/>
    <mergeCell ref="C33:D33"/>
    <mergeCell ref="E33:G33"/>
    <mergeCell ref="C34:D34"/>
    <mergeCell ref="E34:G34"/>
  </mergeCell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O50"/>
  <sheetViews>
    <sheetView tabSelected="1" zoomScale="85" zoomScaleNormal="85" workbookViewId="0">
      <selection activeCell="B17" sqref="B17:G17"/>
    </sheetView>
  </sheetViews>
  <sheetFormatPr defaultRowHeight="15" x14ac:dyDescent="0.25"/>
  <cols>
    <col min="1" max="1" width="13.42578125" style="5" bestFit="1" customWidth="1"/>
    <col min="2" max="7" width="9.140625" style="5"/>
    <col min="8" max="13" width="10.7109375" style="5" customWidth="1"/>
    <col min="14" max="16384" width="9.140625" style="5"/>
  </cols>
  <sheetData>
    <row r="1" spans="1:15" ht="15.75" thickBot="1" x14ac:dyDescent="0.3">
      <c r="A1" s="119" t="s">
        <v>138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15.75" thickBot="1" x14ac:dyDescent="0.3"/>
    <row r="4" spans="1:15" ht="19.5" thickBot="1" x14ac:dyDescent="0.35">
      <c r="A4" s="120" t="s">
        <v>137</v>
      </c>
      <c r="B4" s="120"/>
      <c r="C4" s="120"/>
      <c r="D4" s="120"/>
      <c r="E4" s="120"/>
      <c r="F4" s="120"/>
      <c r="G4" s="120"/>
      <c r="H4" s="121">
        <f>KAPAK!G4</f>
        <v>0</v>
      </c>
      <c r="I4" s="121"/>
      <c r="J4" s="121"/>
      <c r="K4" s="121"/>
      <c r="L4" s="121"/>
      <c r="M4" s="121"/>
      <c r="N4" s="121"/>
      <c r="O4" s="121"/>
    </row>
    <row r="5" spans="1:15" ht="19.5" thickBot="1" x14ac:dyDescent="0.35">
      <c r="A5" s="120" t="s">
        <v>101</v>
      </c>
      <c r="B5" s="120"/>
      <c r="C5" s="120"/>
      <c r="D5" s="120"/>
      <c r="E5" s="120"/>
      <c r="F5" s="120"/>
      <c r="G5" s="120"/>
      <c r="H5" s="121">
        <f>KAPAK!G6</f>
        <v>0</v>
      </c>
      <c r="I5" s="121"/>
      <c r="J5" s="121"/>
      <c r="K5" s="121"/>
      <c r="L5" s="121"/>
      <c r="M5" s="121"/>
      <c r="N5" s="121"/>
      <c r="O5" s="121"/>
    </row>
    <row r="7" spans="1:15" ht="26.25" x14ac:dyDescent="0.25">
      <c r="A7" s="159" t="s">
        <v>0</v>
      </c>
      <c r="B7" s="160" t="s">
        <v>1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</row>
    <row r="9" spans="1:15" ht="21" x14ac:dyDescent="0.35">
      <c r="A9" s="21" t="s">
        <v>144</v>
      </c>
      <c r="B9" s="170" t="s">
        <v>2</v>
      </c>
      <c r="C9" s="170"/>
      <c r="D9" s="170"/>
      <c r="E9" s="170"/>
      <c r="F9" s="170"/>
      <c r="G9" s="170"/>
      <c r="H9" s="170"/>
      <c r="I9" s="170"/>
      <c r="J9" s="170"/>
      <c r="K9" s="158" t="s">
        <v>14</v>
      </c>
      <c r="L9" s="158"/>
      <c r="M9" s="158"/>
      <c r="N9" s="158"/>
      <c r="O9" s="158"/>
    </row>
    <row r="10" spans="1:15" ht="15.75" customHeight="1" x14ac:dyDescent="0.25">
      <c r="A10" s="168" t="s">
        <v>3</v>
      </c>
      <c r="B10" s="168"/>
      <c r="C10" s="168"/>
      <c r="D10" s="168"/>
      <c r="E10" s="168"/>
      <c r="F10" s="168"/>
      <c r="G10" s="169"/>
      <c r="H10" s="166" t="s">
        <v>9</v>
      </c>
      <c r="I10" s="166"/>
      <c r="J10" s="166" t="s">
        <v>12</v>
      </c>
      <c r="K10" s="166"/>
      <c r="L10" s="166" t="s">
        <v>9</v>
      </c>
      <c r="M10" s="166"/>
      <c r="N10" s="165" t="s">
        <v>15</v>
      </c>
      <c r="O10" s="165"/>
    </row>
    <row r="11" spans="1:15" ht="15" customHeight="1" x14ac:dyDescent="0.25">
      <c r="A11" s="168"/>
      <c r="B11" s="168"/>
      <c r="C11" s="168"/>
      <c r="D11" s="168"/>
      <c r="E11" s="168"/>
      <c r="F11" s="168"/>
      <c r="G11" s="169"/>
      <c r="H11" s="167" t="s">
        <v>11</v>
      </c>
      <c r="I11" s="167" t="s">
        <v>10</v>
      </c>
      <c r="J11" s="167" t="s">
        <v>11</v>
      </c>
      <c r="K11" s="167" t="s">
        <v>10</v>
      </c>
      <c r="L11" s="167" t="s">
        <v>11</v>
      </c>
      <c r="M11" s="167" t="s">
        <v>10</v>
      </c>
      <c r="N11" s="165"/>
      <c r="O11" s="165"/>
    </row>
    <row r="12" spans="1:15" ht="15.75" x14ac:dyDescent="0.25">
      <c r="A12" s="185" t="s">
        <v>150</v>
      </c>
      <c r="B12" s="183" t="s">
        <v>4</v>
      </c>
      <c r="C12" s="183"/>
      <c r="D12" s="183"/>
      <c r="E12" s="183"/>
      <c r="F12" s="183"/>
      <c r="G12" s="183"/>
      <c r="H12" s="184">
        <v>15</v>
      </c>
      <c r="I12" s="184" t="s">
        <v>13</v>
      </c>
      <c r="J12" s="188"/>
      <c r="K12" s="187" t="s">
        <v>13</v>
      </c>
      <c r="L12" s="187">
        <f>H12*J12</f>
        <v>0</v>
      </c>
      <c r="M12" s="187" t="s">
        <v>13</v>
      </c>
      <c r="N12" s="172">
        <f>SUM(L12:M17,M12)</f>
        <v>0</v>
      </c>
      <c r="O12" s="172"/>
    </row>
    <row r="13" spans="1:15" ht="15.75" x14ac:dyDescent="0.25">
      <c r="A13" s="186"/>
      <c r="B13" s="183" t="s">
        <v>5</v>
      </c>
      <c r="C13" s="183"/>
      <c r="D13" s="183"/>
      <c r="E13" s="183"/>
      <c r="F13" s="183"/>
      <c r="G13" s="183"/>
      <c r="H13" s="184">
        <v>15</v>
      </c>
      <c r="I13" s="184">
        <v>10</v>
      </c>
      <c r="J13" s="188"/>
      <c r="K13" s="188"/>
      <c r="L13" s="187">
        <f t="shared" ref="L13:L17" si="0">H13*J13</f>
        <v>0</v>
      </c>
      <c r="M13" s="187">
        <f t="shared" ref="M13:M17" si="1">I13*K13</f>
        <v>0</v>
      </c>
      <c r="N13" s="172"/>
      <c r="O13" s="172"/>
    </row>
    <row r="14" spans="1:15" ht="15.75" x14ac:dyDescent="0.25">
      <c r="A14" s="186"/>
      <c r="B14" s="183" t="s">
        <v>6</v>
      </c>
      <c r="C14" s="183"/>
      <c r="D14" s="183"/>
      <c r="E14" s="183"/>
      <c r="F14" s="183"/>
      <c r="G14" s="183"/>
      <c r="H14" s="184">
        <v>12</v>
      </c>
      <c r="I14" s="184">
        <v>8</v>
      </c>
      <c r="J14" s="188"/>
      <c r="K14" s="188"/>
      <c r="L14" s="187">
        <f t="shared" si="0"/>
        <v>0</v>
      </c>
      <c r="M14" s="187">
        <f t="shared" si="1"/>
        <v>0</v>
      </c>
      <c r="N14" s="172"/>
      <c r="O14" s="172"/>
    </row>
    <row r="15" spans="1:15" ht="15.75" x14ac:dyDescent="0.25">
      <c r="A15" s="186"/>
      <c r="B15" s="183" t="s">
        <v>7</v>
      </c>
      <c r="C15" s="183"/>
      <c r="D15" s="183"/>
      <c r="E15" s="183"/>
      <c r="F15" s="183"/>
      <c r="G15" s="183"/>
      <c r="H15" s="184">
        <v>9</v>
      </c>
      <c r="I15" s="184">
        <v>6</v>
      </c>
      <c r="J15" s="188"/>
      <c r="K15" s="188"/>
      <c r="L15" s="187">
        <f t="shared" si="0"/>
        <v>0</v>
      </c>
      <c r="M15" s="187">
        <f t="shared" si="1"/>
        <v>0</v>
      </c>
      <c r="N15" s="172"/>
      <c r="O15" s="172"/>
    </row>
    <row r="16" spans="1:15" ht="15.75" x14ac:dyDescent="0.25">
      <c r="A16" s="186"/>
      <c r="B16" s="183" t="s">
        <v>8</v>
      </c>
      <c r="C16" s="183"/>
      <c r="D16" s="183"/>
      <c r="E16" s="183"/>
      <c r="F16" s="183"/>
      <c r="G16" s="183"/>
      <c r="H16" s="184">
        <v>6</v>
      </c>
      <c r="I16" s="184">
        <v>4</v>
      </c>
      <c r="J16" s="188"/>
      <c r="K16" s="188"/>
      <c r="L16" s="187">
        <f t="shared" si="0"/>
        <v>0</v>
      </c>
      <c r="M16" s="187">
        <f t="shared" si="1"/>
        <v>0</v>
      </c>
      <c r="N16" s="172"/>
      <c r="O16" s="172"/>
    </row>
    <row r="17" spans="1:15" ht="15.75" x14ac:dyDescent="0.25">
      <c r="A17" s="186"/>
      <c r="B17" s="183" t="s">
        <v>151</v>
      </c>
      <c r="C17" s="183"/>
      <c r="D17" s="183"/>
      <c r="E17" s="183"/>
      <c r="F17" s="183"/>
      <c r="G17" s="183"/>
      <c r="H17" s="184">
        <v>4.5</v>
      </c>
      <c r="I17" s="184">
        <v>3</v>
      </c>
      <c r="J17" s="188"/>
      <c r="K17" s="188"/>
      <c r="L17" s="187">
        <f t="shared" si="0"/>
        <v>0</v>
      </c>
      <c r="M17" s="187">
        <f t="shared" si="1"/>
        <v>0</v>
      </c>
      <c r="N17" s="172"/>
      <c r="O17" s="172"/>
    </row>
    <row r="19" spans="1:15" ht="21.95" customHeight="1" x14ac:dyDescent="0.25">
      <c r="A19" s="122" t="s">
        <v>143</v>
      </c>
      <c r="B19" s="171" t="s">
        <v>17</v>
      </c>
      <c r="C19" s="171"/>
      <c r="D19" s="171"/>
      <c r="E19" s="171"/>
      <c r="F19" s="171"/>
      <c r="G19" s="171"/>
      <c r="H19" s="171"/>
      <c r="I19" s="171"/>
      <c r="J19" s="171"/>
      <c r="K19" s="158" t="s">
        <v>16</v>
      </c>
      <c r="L19" s="158"/>
      <c r="M19" s="158"/>
      <c r="N19" s="158"/>
      <c r="O19" s="158"/>
    </row>
    <row r="20" spans="1:15" ht="21.95" customHeight="1" x14ac:dyDescent="0.25">
      <c r="A20" s="122"/>
      <c r="B20" s="171"/>
      <c r="C20" s="171"/>
      <c r="D20" s="171"/>
      <c r="E20" s="171"/>
      <c r="F20" s="171"/>
      <c r="G20" s="171"/>
      <c r="H20" s="171"/>
      <c r="I20" s="171"/>
      <c r="J20" s="171"/>
      <c r="K20" s="158"/>
      <c r="L20" s="158"/>
      <c r="M20" s="158"/>
      <c r="N20" s="158"/>
      <c r="O20" s="158"/>
    </row>
    <row r="21" spans="1:15" ht="15.75" x14ac:dyDescent="0.25">
      <c r="A21" s="162" t="s">
        <v>31</v>
      </c>
      <c r="B21" s="162"/>
      <c r="C21" s="162"/>
      <c r="D21" s="162"/>
      <c r="E21" s="162"/>
      <c r="F21" s="162"/>
      <c r="G21" s="163"/>
      <c r="H21" s="166" t="s">
        <v>9</v>
      </c>
      <c r="I21" s="166"/>
      <c r="J21" s="166" t="s">
        <v>12</v>
      </c>
      <c r="K21" s="166"/>
      <c r="L21" s="166" t="s">
        <v>9</v>
      </c>
      <c r="M21" s="166"/>
      <c r="N21" s="165" t="s">
        <v>15</v>
      </c>
      <c r="O21" s="165"/>
    </row>
    <row r="22" spans="1:15" ht="15" customHeight="1" x14ac:dyDescent="0.25">
      <c r="A22" s="162"/>
      <c r="B22" s="162"/>
      <c r="C22" s="162"/>
      <c r="D22" s="162"/>
      <c r="E22" s="162"/>
      <c r="F22" s="162"/>
      <c r="G22" s="163"/>
      <c r="H22" s="167" t="s">
        <v>11</v>
      </c>
      <c r="I22" s="167" t="s">
        <v>10</v>
      </c>
      <c r="J22" s="167" t="s">
        <v>11</v>
      </c>
      <c r="K22" s="167" t="s">
        <v>10</v>
      </c>
      <c r="L22" s="167" t="s">
        <v>11</v>
      </c>
      <c r="M22" s="167" t="s">
        <v>10</v>
      </c>
      <c r="N22" s="165"/>
      <c r="O22" s="165"/>
    </row>
    <row r="23" spans="1:15" ht="15.75" x14ac:dyDescent="0.25">
      <c r="A23" s="181" t="s">
        <v>19</v>
      </c>
      <c r="B23" s="178" t="s">
        <v>10</v>
      </c>
      <c r="C23" s="178"/>
      <c r="D23" s="178"/>
      <c r="E23" s="178"/>
      <c r="F23" s="178"/>
      <c r="G23" s="178"/>
      <c r="H23" s="187" t="s">
        <v>13</v>
      </c>
      <c r="I23" s="187">
        <v>6</v>
      </c>
      <c r="J23" s="187" t="s">
        <v>13</v>
      </c>
      <c r="K23" s="188"/>
      <c r="L23" s="187" t="s">
        <v>13</v>
      </c>
      <c r="M23" s="187">
        <f>(I23*K23)</f>
        <v>0</v>
      </c>
      <c r="N23" s="173">
        <f>SUM(L23:M24)</f>
        <v>0</v>
      </c>
      <c r="O23" s="174"/>
    </row>
    <row r="24" spans="1:15" ht="15.75" x14ac:dyDescent="0.25">
      <c r="A24" s="181" t="s">
        <v>20</v>
      </c>
      <c r="B24" s="182" t="s">
        <v>18</v>
      </c>
      <c r="C24" s="178"/>
      <c r="D24" s="178"/>
      <c r="E24" s="178"/>
      <c r="F24" s="178"/>
      <c r="G24" s="178"/>
      <c r="H24" s="187">
        <v>8</v>
      </c>
      <c r="I24" s="187" t="s">
        <v>13</v>
      </c>
      <c r="J24" s="188"/>
      <c r="K24" s="187" t="s">
        <v>13</v>
      </c>
      <c r="L24" s="187">
        <f>(H24*J24)</f>
        <v>0</v>
      </c>
      <c r="M24" s="187"/>
      <c r="N24" s="175"/>
      <c r="O24" s="176"/>
    </row>
    <row r="26" spans="1:15" ht="21" x14ac:dyDescent="0.35">
      <c r="A26" s="21" t="s">
        <v>142</v>
      </c>
      <c r="B26" s="170" t="s">
        <v>21</v>
      </c>
      <c r="C26" s="170"/>
      <c r="D26" s="170"/>
      <c r="E26" s="170"/>
      <c r="F26" s="170"/>
      <c r="G26" s="170"/>
      <c r="H26" s="170"/>
      <c r="I26" s="170"/>
      <c r="J26" s="170"/>
      <c r="K26" s="158" t="s">
        <v>16</v>
      </c>
      <c r="L26" s="158"/>
      <c r="M26" s="158"/>
      <c r="N26" s="158"/>
      <c r="O26" s="158"/>
    </row>
    <row r="27" spans="1:15" ht="15.75" x14ac:dyDescent="0.25">
      <c r="A27" s="162" t="s">
        <v>31</v>
      </c>
      <c r="B27" s="162"/>
      <c r="C27" s="162"/>
      <c r="D27" s="162"/>
      <c r="E27" s="162"/>
      <c r="F27" s="162"/>
      <c r="G27" s="163"/>
      <c r="H27" s="166" t="s">
        <v>9</v>
      </c>
      <c r="I27" s="166"/>
      <c r="J27" s="166" t="s">
        <v>12</v>
      </c>
      <c r="K27" s="166"/>
      <c r="L27" s="166" t="s">
        <v>9</v>
      </c>
      <c r="M27" s="166"/>
      <c r="N27" s="165" t="s">
        <v>15</v>
      </c>
      <c r="O27" s="165"/>
    </row>
    <row r="28" spans="1:15" ht="15" customHeight="1" x14ac:dyDescent="0.25">
      <c r="A28" s="162"/>
      <c r="B28" s="162"/>
      <c r="C28" s="162"/>
      <c r="D28" s="162"/>
      <c r="E28" s="162"/>
      <c r="F28" s="162"/>
      <c r="G28" s="163"/>
      <c r="H28" s="167" t="s">
        <v>11</v>
      </c>
      <c r="I28" s="167" t="s">
        <v>10</v>
      </c>
      <c r="J28" s="167" t="s">
        <v>11</v>
      </c>
      <c r="K28" s="167" t="s">
        <v>10</v>
      </c>
      <c r="L28" s="167" t="s">
        <v>11</v>
      </c>
      <c r="M28" s="167" t="s">
        <v>10</v>
      </c>
      <c r="N28" s="165"/>
      <c r="O28" s="165"/>
    </row>
    <row r="29" spans="1:15" ht="26.25" x14ac:dyDescent="0.25">
      <c r="A29" s="180" t="s">
        <v>22</v>
      </c>
      <c r="B29" s="180"/>
      <c r="C29" s="180"/>
      <c r="D29" s="180"/>
      <c r="E29" s="180"/>
      <c r="F29" s="180"/>
      <c r="G29" s="180"/>
      <c r="H29" s="187">
        <v>22.5</v>
      </c>
      <c r="I29" s="187">
        <v>15</v>
      </c>
      <c r="J29" s="188"/>
      <c r="K29" s="188"/>
      <c r="L29" s="187">
        <f>(H29*J29)</f>
        <v>0</v>
      </c>
      <c r="M29" s="187">
        <f>(I29*K29)</f>
        <v>0</v>
      </c>
      <c r="N29" s="172">
        <f>SUM(L29:M29)</f>
        <v>0</v>
      </c>
      <c r="O29" s="172"/>
    </row>
    <row r="31" spans="1:15" ht="21" x14ac:dyDescent="0.35">
      <c r="A31" s="21" t="s">
        <v>141</v>
      </c>
      <c r="B31" s="170" t="s">
        <v>23</v>
      </c>
      <c r="C31" s="170"/>
      <c r="D31" s="170"/>
      <c r="E31" s="170"/>
      <c r="F31" s="170"/>
      <c r="G31" s="170"/>
      <c r="H31" s="170"/>
      <c r="I31" s="170"/>
      <c r="J31" s="170"/>
      <c r="K31" s="158" t="s">
        <v>24</v>
      </c>
      <c r="L31" s="158"/>
      <c r="M31" s="158"/>
      <c r="N31" s="158"/>
      <c r="O31" s="158"/>
    </row>
    <row r="32" spans="1:15" ht="15.75" customHeight="1" x14ac:dyDescent="0.25">
      <c r="A32" s="162" t="s">
        <v>31</v>
      </c>
      <c r="B32" s="162"/>
      <c r="C32" s="162"/>
      <c r="D32" s="162"/>
      <c r="E32" s="162"/>
      <c r="F32" s="162"/>
      <c r="G32" s="163"/>
      <c r="H32" s="164" t="s">
        <v>9</v>
      </c>
      <c r="I32" s="164"/>
      <c r="J32" s="164" t="s">
        <v>12</v>
      </c>
      <c r="K32" s="164"/>
      <c r="L32" s="164" t="s">
        <v>9</v>
      </c>
      <c r="M32" s="164"/>
      <c r="N32" s="165" t="s">
        <v>15</v>
      </c>
      <c r="O32" s="165"/>
    </row>
    <row r="33" spans="1:15" ht="15" customHeight="1" x14ac:dyDescent="0.25">
      <c r="A33" s="162"/>
      <c r="B33" s="162"/>
      <c r="C33" s="162"/>
      <c r="D33" s="162"/>
      <c r="E33" s="162"/>
      <c r="F33" s="162"/>
      <c r="G33" s="163"/>
      <c r="H33" s="164"/>
      <c r="I33" s="164"/>
      <c r="J33" s="164"/>
      <c r="K33" s="164"/>
      <c r="L33" s="164"/>
      <c r="M33" s="164"/>
      <c r="N33" s="165"/>
      <c r="O33" s="165"/>
    </row>
    <row r="34" spans="1:15" ht="15.75" x14ac:dyDescent="0.25">
      <c r="A34" s="179" t="s">
        <v>25</v>
      </c>
      <c r="B34" s="179"/>
      <c r="C34" s="179"/>
      <c r="D34" s="179"/>
      <c r="E34" s="179"/>
      <c r="F34" s="179"/>
      <c r="G34" s="179"/>
      <c r="H34" s="180">
        <v>10</v>
      </c>
      <c r="I34" s="180"/>
      <c r="J34" s="189"/>
      <c r="K34" s="189"/>
      <c r="L34" s="180">
        <f>(H34*J34)</f>
        <v>0</v>
      </c>
      <c r="M34" s="180"/>
      <c r="N34" s="172">
        <f>SUM(L34:M36)</f>
        <v>0</v>
      </c>
      <c r="O34" s="172"/>
    </row>
    <row r="35" spans="1:15" ht="15.75" x14ac:dyDescent="0.25">
      <c r="A35" s="179" t="s">
        <v>26</v>
      </c>
      <c r="B35" s="179"/>
      <c r="C35" s="179"/>
      <c r="D35" s="179"/>
      <c r="E35" s="179"/>
      <c r="F35" s="179"/>
      <c r="G35" s="179"/>
      <c r="H35" s="180">
        <v>20</v>
      </c>
      <c r="I35" s="180"/>
      <c r="J35" s="189"/>
      <c r="K35" s="189"/>
      <c r="L35" s="180">
        <f>(H35*J35)</f>
        <v>0</v>
      </c>
      <c r="M35" s="180"/>
      <c r="N35" s="172"/>
      <c r="O35" s="172"/>
    </row>
    <row r="36" spans="1:15" ht="15.75" x14ac:dyDescent="0.25">
      <c r="A36" s="179" t="s">
        <v>27</v>
      </c>
      <c r="B36" s="179"/>
      <c r="C36" s="179"/>
      <c r="D36" s="179"/>
      <c r="E36" s="179"/>
      <c r="F36" s="179"/>
      <c r="G36" s="179"/>
      <c r="H36" s="180">
        <v>3</v>
      </c>
      <c r="I36" s="180"/>
      <c r="J36" s="189"/>
      <c r="K36" s="189"/>
      <c r="L36" s="180">
        <f>(H36*J36)</f>
        <v>0</v>
      </c>
      <c r="M36" s="180"/>
      <c r="N36" s="172"/>
      <c r="O36" s="172"/>
    </row>
    <row r="38" spans="1:15" ht="21" x14ac:dyDescent="0.35">
      <c r="A38" s="21" t="s">
        <v>140</v>
      </c>
      <c r="B38" s="170" t="s">
        <v>28</v>
      </c>
      <c r="C38" s="170"/>
      <c r="D38" s="170"/>
      <c r="E38" s="170"/>
      <c r="F38" s="170"/>
      <c r="G38" s="170"/>
      <c r="H38" s="170"/>
      <c r="I38" s="170"/>
      <c r="J38" s="170"/>
      <c r="K38" s="158" t="s">
        <v>24</v>
      </c>
      <c r="L38" s="158"/>
      <c r="M38" s="158"/>
      <c r="N38" s="158"/>
      <c r="O38" s="158"/>
    </row>
    <row r="39" spans="1:15" ht="15.75" customHeight="1" x14ac:dyDescent="0.25">
      <c r="A39" s="162" t="s">
        <v>31</v>
      </c>
      <c r="B39" s="162"/>
      <c r="C39" s="162"/>
      <c r="D39" s="162"/>
      <c r="E39" s="162"/>
      <c r="F39" s="162"/>
      <c r="G39" s="163"/>
      <c r="H39" s="164" t="s">
        <v>9</v>
      </c>
      <c r="I39" s="164"/>
      <c r="J39" s="164" t="s">
        <v>12</v>
      </c>
      <c r="K39" s="164"/>
      <c r="L39" s="164" t="s">
        <v>9</v>
      </c>
      <c r="M39" s="164"/>
      <c r="N39" s="165" t="s">
        <v>15</v>
      </c>
      <c r="O39" s="165"/>
    </row>
    <row r="40" spans="1:15" ht="15" customHeight="1" x14ac:dyDescent="0.25">
      <c r="A40" s="162"/>
      <c r="B40" s="162"/>
      <c r="C40" s="162"/>
      <c r="D40" s="162"/>
      <c r="E40" s="162"/>
      <c r="F40" s="162"/>
      <c r="G40" s="163"/>
      <c r="H40" s="164"/>
      <c r="I40" s="164"/>
      <c r="J40" s="164"/>
      <c r="K40" s="164"/>
      <c r="L40" s="164"/>
      <c r="M40" s="164"/>
      <c r="N40" s="165"/>
      <c r="O40" s="165"/>
    </row>
    <row r="41" spans="1:15" ht="15.75" x14ac:dyDescent="0.25">
      <c r="A41" s="179" t="s">
        <v>29</v>
      </c>
      <c r="B41" s="179"/>
      <c r="C41" s="179"/>
      <c r="D41" s="179"/>
      <c r="E41" s="179"/>
      <c r="F41" s="179"/>
      <c r="G41" s="179"/>
      <c r="H41" s="180">
        <v>10</v>
      </c>
      <c r="I41" s="180"/>
      <c r="J41" s="189"/>
      <c r="K41" s="189"/>
      <c r="L41" s="180">
        <f>(H41*J41)</f>
        <v>0</v>
      </c>
      <c r="M41" s="180"/>
      <c r="N41" s="172">
        <f>SUM(L41:M42)</f>
        <v>0</v>
      </c>
      <c r="O41" s="172"/>
    </row>
    <row r="42" spans="1:15" ht="15.75" x14ac:dyDescent="0.25">
      <c r="A42" s="179" t="s">
        <v>30</v>
      </c>
      <c r="B42" s="179"/>
      <c r="C42" s="179"/>
      <c r="D42" s="179"/>
      <c r="E42" s="179"/>
      <c r="F42" s="179"/>
      <c r="G42" s="179"/>
      <c r="H42" s="180">
        <v>20</v>
      </c>
      <c r="I42" s="180"/>
      <c r="J42" s="189"/>
      <c r="K42" s="189"/>
      <c r="L42" s="180">
        <f>(H42*J42)</f>
        <v>0</v>
      </c>
      <c r="M42" s="180"/>
      <c r="N42" s="172"/>
      <c r="O42" s="172"/>
    </row>
    <row r="44" spans="1:15" ht="15" customHeight="1" x14ac:dyDescent="0.25">
      <c r="I44" s="177" t="s">
        <v>149</v>
      </c>
      <c r="J44" s="177"/>
      <c r="K44" s="177"/>
      <c r="L44" s="177"/>
      <c r="M44" s="177"/>
      <c r="N44" s="172">
        <f>SUM(N41,N34,N29,N23,N12)</f>
        <v>0</v>
      </c>
      <c r="O44" s="172"/>
    </row>
    <row r="45" spans="1:15" ht="15" customHeight="1" x14ac:dyDescent="0.25">
      <c r="I45" s="177"/>
      <c r="J45" s="177"/>
      <c r="K45" s="177"/>
      <c r="L45" s="177"/>
      <c r="M45" s="177"/>
      <c r="N45" s="172"/>
      <c r="O45" s="172"/>
    </row>
    <row r="50" spans="2:8" x14ac:dyDescent="0.25">
      <c r="B50" s="190"/>
      <c r="H50" s="190"/>
    </row>
  </sheetData>
  <mergeCells count="79">
    <mergeCell ref="A41:G41"/>
    <mergeCell ref="A42:G42"/>
    <mergeCell ref="A39:G40"/>
    <mergeCell ref="A29:G29"/>
    <mergeCell ref="A34:G34"/>
    <mergeCell ref="A35:G35"/>
    <mergeCell ref="A36:G36"/>
    <mergeCell ref="B23:G23"/>
    <mergeCell ref="B26:J26"/>
    <mergeCell ref="K26:O26"/>
    <mergeCell ref="A10:G11"/>
    <mergeCell ref="A21:G22"/>
    <mergeCell ref="N44:O45"/>
    <mergeCell ref="I44:M45"/>
    <mergeCell ref="J35:K35"/>
    <mergeCell ref="N41:O42"/>
    <mergeCell ref="H36:I36"/>
    <mergeCell ref="J36:K36"/>
    <mergeCell ref="H41:I41"/>
    <mergeCell ref="J42:K42"/>
    <mergeCell ref="L41:M41"/>
    <mergeCell ref="L42:M42"/>
    <mergeCell ref="L36:M36"/>
    <mergeCell ref="L35:M35"/>
    <mergeCell ref="L34:M34"/>
    <mergeCell ref="A19:A20"/>
    <mergeCell ref="N10:O11"/>
    <mergeCell ref="N12:O17"/>
    <mergeCell ref="B19:J20"/>
    <mergeCell ref="K19:O20"/>
    <mergeCell ref="A12:A17"/>
    <mergeCell ref="H10:I10"/>
    <mergeCell ref="J10:K10"/>
    <mergeCell ref="L10:M10"/>
    <mergeCell ref="B16:G16"/>
    <mergeCell ref="B17:G17"/>
    <mergeCell ref="B13:G13"/>
    <mergeCell ref="B14:G14"/>
    <mergeCell ref="H34:I34"/>
    <mergeCell ref="H35:I35"/>
    <mergeCell ref="J34:K34"/>
    <mergeCell ref="N39:O40"/>
    <mergeCell ref="H42:I42"/>
    <mergeCell ref="N34:O36"/>
    <mergeCell ref="H39:I40"/>
    <mergeCell ref="J39:K40"/>
    <mergeCell ref="L39:M40"/>
    <mergeCell ref="B38:J38"/>
    <mergeCell ref="K38:O38"/>
    <mergeCell ref="J41:K41"/>
    <mergeCell ref="B7:O7"/>
    <mergeCell ref="N23:O24"/>
    <mergeCell ref="B9:J9"/>
    <mergeCell ref="K9:O9"/>
    <mergeCell ref="B24:G24"/>
    <mergeCell ref="H21:I21"/>
    <mergeCell ref="J21:K21"/>
    <mergeCell ref="B15:G15"/>
    <mergeCell ref="B12:G12"/>
    <mergeCell ref="H27:I27"/>
    <mergeCell ref="J27:K27"/>
    <mergeCell ref="L21:M21"/>
    <mergeCell ref="N21:O22"/>
    <mergeCell ref="B31:J31"/>
    <mergeCell ref="K31:O31"/>
    <mergeCell ref="N32:O33"/>
    <mergeCell ref="L27:M27"/>
    <mergeCell ref="N27:O28"/>
    <mergeCell ref="J32:K33"/>
    <mergeCell ref="L32:M33"/>
    <mergeCell ref="N29:O29"/>
    <mergeCell ref="H32:I33"/>
    <mergeCell ref="A27:G28"/>
    <mergeCell ref="A32:G33"/>
    <mergeCell ref="A1:O2"/>
    <mergeCell ref="A4:G4"/>
    <mergeCell ref="A5:G5"/>
    <mergeCell ref="H4:O4"/>
    <mergeCell ref="H5:O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1CB1A-7851-4188-B26C-C6878A841E59}">
  <sheetPr>
    <tabColor theme="7" tint="-0.499984740745262"/>
  </sheetPr>
  <dimension ref="A1:O47"/>
  <sheetViews>
    <sheetView topLeftCell="A3" zoomScale="85" zoomScaleNormal="85" workbookViewId="0">
      <selection activeCell="A38" sqref="A38:J38"/>
    </sheetView>
  </sheetViews>
  <sheetFormatPr defaultRowHeight="15" x14ac:dyDescent="0.25"/>
  <cols>
    <col min="1" max="1" width="13.42578125" style="1" bestFit="1" customWidth="1"/>
    <col min="2" max="7" width="9.140625" style="1"/>
    <col min="8" max="8" width="9.7109375" style="1" bestFit="1" customWidth="1"/>
    <col min="9" max="9" width="9.140625" style="1"/>
    <col min="10" max="10" width="9.7109375" style="1" bestFit="1" customWidth="1"/>
    <col min="11" max="11" width="9.140625" style="1"/>
    <col min="12" max="12" width="9.7109375" style="1" bestFit="1" customWidth="1"/>
    <col min="13" max="16384" width="9.140625" style="1"/>
  </cols>
  <sheetData>
    <row r="1" spans="1:15" ht="15.75" thickBot="1" x14ac:dyDescent="0.3">
      <c r="A1" s="126" t="s">
        <v>138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ht="15.75" thickBot="1" x14ac:dyDescent="0.3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ht="15.75" thickBot="1" x14ac:dyDescent="0.3"/>
    <row r="4" spans="1:15" ht="19.5" thickBot="1" x14ac:dyDescent="0.35">
      <c r="A4" s="127" t="s">
        <v>137</v>
      </c>
      <c r="B4" s="127"/>
      <c r="C4" s="127"/>
      <c r="D4" s="127"/>
      <c r="E4" s="127"/>
      <c r="F4" s="127"/>
      <c r="G4" s="127"/>
      <c r="H4" s="128">
        <f>KAPAK!G4</f>
        <v>0</v>
      </c>
      <c r="I4" s="128"/>
      <c r="J4" s="128"/>
      <c r="K4" s="128"/>
      <c r="L4" s="128"/>
      <c r="M4" s="128"/>
      <c r="N4" s="128"/>
      <c r="O4" s="128"/>
    </row>
    <row r="5" spans="1:15" ht="19.5" thickBot="1" x14ac:dyDescent="0.35">
      <c r="A5" s="127" t="s">
        <v>101</v>
      </c>
      <c r="B5" s="127"/>
      <c r="C5" s="127"/>
      <c r="D5" s="127"/>
      <c r="E5" s="127"/>
      <c r="F5" s="127"/>
      <c r="G5" s="127"/>
      <c r="H5" s="128">
        <f>KAPAK!G6</f>
        <v>0</v>
      </c>
      <c r="I5" s="128"/>
      <c r="J5" s="128"/>
      <c r="K5" s="128"/>
      <c r="L5" s="128"/>
      <c r="M5" s="128"/>
      <c r="N5" s="128"/>
      <c r="O5" s="128"/>
    </row>
    <row r="7" spans="1:15" ht="26.25" x14ac:dyDescent="0.25">
      <c r="A7" s="191" t="s">
        <v>60</v>
      </c>
      <c r="B7" s="192" t="s">
        <v>32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</row>
    <row r="8" spans="1:15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</row>
    <row r="9" spans="1:15" ht="21" x14ac:dyDescent="0.35">
      <c r="A9" s="206" t="s">
        <v>42</v>
      </c>
      <c r="B9" s="207" t="s">
        <v>33</v>
      </c>
      <c r="C9" s="207"/>
      <c r="D9" s="207"/>
      <c r="E9" s="207"/>
      <c r="F9" s="207"/>
      <c r="G9" s="207"/>
      <c r="H9" s="207"/>
      <c r="I9" s="207"/>
      <c r="J9" s="207"/>
      <c r="K9" s="208" t="s">
        <v>35</v>
      </c>
      <c r="L9" s="208"/>
      <c r="M9" s="208"/>
      <c r="N9" s="208"/>
      <c r="O9" s="208"/>
    </row>
    <row r="10" spans="1:15" ht="15.75" customHeight="1" x14ac:dyDescent="0.25">
      <c r="A10" s="138" t="s">
        <v>34</v>
      </c>
      <c r="B10" s="138"/>
      <c r="C10" s="138"/>
      <c r="D10" s="138"/>
      <c r="E10" s="138"/>
      <c r="F10" s="138"/>
      <c r="G10" s="139"/>
      <c r="H10" s="129" t="s">
        <v>9</v>
      </c>
      <c r="I10" s="129"/>
      <c r="J10" s="129" t="s">
        <v>12</v>
      </c>
      <c r="K10" s="129"/>
      <c r="L10" s="129" t="s">
        <v>9</v>
      </c>
      <c r="M10" s="129"/>
      <c r="N10" s="143" t="s">
        <v>15</v>
      </c>
      <c r="O10" s="143"/>
    </row>
    <row r="11" spans="1:15" ht="15" customHeight="1" x14ac:dyDescent="0.25">
      <c r="A11" s="140"/>
      <c r="B11" s="140"/>
      <c r="C11" s="140"/>
      <c r="D11" s="140"/>
      <c r="E11" s="140"/>
      <c r="F11" s="140"/>
      <c r="G11" s="141"/>
      <c r="H11" s="209" t="s">
        <v>11</v>
      </c>
      <c r="I11" s="209" t="s">
        <v>10</v>
      </c>
      <c r="J11" s="209" t="s">
        <v>11</v>
      </c>
      <c r="K11" s="209" t="s">
        <v>10</v>
      </c>
      <c r="L11" s="209" t="s">
        <v>11</v>
      </c>
      <c r="M11" s="209" t="s">
        <v>10</v>
      </c>
      <c r="N11" s="143"/>
      <c r="O11" s="143"/>
    </row>
    <row r="12" spans="1:15" ht="15" customHeight="1" x14ac:dyDescent="0.25">
      <c r="A12" s="205" t="s">
        <v>36</v>
      </c>
      <c r="B12" s="205"/>
      <c r="C12" s="205"/>
      <c r="D12" s="205"/>
      <c r="E12" s="205"/>
      <c r="F12" s="205"/>
      <c r="G12" s="205"/>
      <c r="H12" s="4">
        <v>60</v>
      </c>
      <c r="I12" s="4">
        <v>40</v>
      </c>
      <c r="J12" s="199"/>
      <c r="K12" s="199"/>
      <c r="L12" s="200">
        <f>(H12*J12)</f>
        <v>0</v>
      </c>
      <c r="M12" s="200">
        <f>(I12*K12)</f>
        <v>0</v>
      </c>
      <c r="N12" s="130">
        <f>SUM(L12:M16)</f>
        <v>0</v>
      </c>
      <c r="O12" s="131"/>
    </row>
    <row r="13" spans="1:15" ht="15" customHeight="1" x14ac:dyDescent="0.25">
      <c r="A13" s="205" t="s">
        <v>37</v>
      </c>
      <c r="B13" s="205"/>
      <c r="C13" s="205"/>
      <c r="D13" s="205"/>
      <c r="E13" s="205"/>
      <c r="F13" s="205"/>
      <c r="G13" s="205"/>
      <c r="H13" s="4">
        <v>15</v>
      </c>
      <c r="I13" s="4">
        <v>10</v>
      </c>
      <c r="J13" s="199"/>
      <c r="K13" s="199"/>
      <c r="L13" s="200">
        <f t="shared" ref="L13:L16" si="0">(H13*J13)</f>
        <v>0</v>
      </c>
      <c r="M13" s="200">
        <f t="shared" ref="M13:M16" si="1">(I13*K13)</f>
        <v>0</v>
      </c>
      <c r="N13" s="132"/>
      <c r="O13" s="133"/>
    </row>
    <row r="14" spans="1:15" ht="15" customHeight="1" x14ac:dyDescent="0.25">
      <c r="A14" s="205" t="s">
        <v>38</v>
      </c>
      <c r="B14" s="205"/>
      <c r="C14" s="205"/>
      <c r="D14" s="205"/>
      <c r="E14" s="205"/>
      <c r="F14" s="205"/>
      <c r="G14" s="205"/>
      <c r="H14" s="4">
        <v>4.5</v>
      </c>
      <c r="I14" s="4">
        <v>3</v>
      </c>
      <c r="J14" s="199"/>
      <c r="K14" s="199"/>
      <c r="L14" s="200">
        <f t="shared" si="0"/>
        <v>0</v>
      </c>
      <c r="M14" s="200">
        <f t="shared" si="1"/>
        <v>0</v>
      </c>
      <c r="N14" s="132"/>
      <c r="O14" s="133"/>
    </row>
    <row r="15" spans="1:15" ht="15" customHeight="1" x14ac:dyDescent="0.25">
      <c r="A15" s="205" t="s">
        <v>39</v>
      </c>
      <c r="B15" s="205"/>
      <c r="C15" s="205"/>
      <c r="D15" s="205"/>
      <c r="E15" s="205"/>
      <c r="F15" s="205"/>
      <c r="G15" s="205"/>
      <c r="H15" s="4">
        <v>30</v>
      </c>
      <c r="I15" s="4">
        <v>20</v>
      </c>
      <c r="J15" s="199"/>
      <c r="K15" s="199"/>
      <c r="L15" s="200">
        <f t="shared" si="0"/>
        <v>0</v>
      </c>
      <c r="M15" s="200">
        <f t="shared" si="1"/>
        <v>0</v>
      </c>
      <c r="N15" s="132"/>
      <c r="O15" s="133"/>
    </row>
    <row r="16" spans="1:15" ht="15" customHeight="1" x14ac:dyDescent="0.25">
      <c r="A16" s="205" t="s">
        <v>40</v>
      </c>
      <c r="B16" s="205"/>
      <c r="C16" s="205"/>
      <c r="D16" s="205"/>
      <c r="E16" s="205"/>
      <c r="F16" s="205"/>
      <c r="G16" s="205"/>
      <c r="H16" s="4">
        <v>22.5</v>
      </c>
      <c r="I16" s="4">
        <v>15</v>
      </c>
      <c r="J16" s="199"/>
      <c r="K16" s="199"/>
      <c r="L16" s="200">
        <f t="shared" si="0"/>
        <v>0</v>
      </c>
      <c r="M16" s="200">
        <f t="shared" si="1"/>
        <v>0</v>
      </c>
      <c r="N16" s="134"/>
      <c r="O16" s="135"/>
    </row>
    <row r="17" spans="1:15" ht="15" customHeight="1" x14ac:dyDescent="0.25">
      <c r="A17" s="210" t="s">
        <v>41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2"/>
    </row>
    <row r="18" spans="1:15" ht="15" customHeight="1" x14ac:dyDescent="0.25">
      <c r="A18" s="205" t="s">
        <v>36</v>
      </c>
      <c r="B18" s="205"/>
      <c r="C18" s="205"/>
      <c r="D18" s="205"/>
      <c r="E18" s="205"/>
      <c r="F18" s="205"/>
      <c r="G18" s="205"/>
      <c r="H18" s="4">
        <v>15</v>
      </c>
      <c r="I18" s="4">
        <v>10</v>
      </c>
      <c r="J18" s="20"/>
      <c r="K18" s="20"/>
      <c r="L18" s="19">
        <f>(H18*J18)</f>
        <v>0</v>
      </c>
      <c r="M18" s="19">
        <f>(I18*K18)</f>
        <v>0</v>
      </c>
      <c r="N18" s="130">
        <f>SUM(L18:M19)</f>
        <v>0</v>
      </c>
      <c r="O18" s="131"/>
    </row>
    <row r="19" spans="1:15" ht="15" customHeight="1" x14ac:dyDescent="0.25">
      <c r="A19" s="205" t="s">
        <v>38</v>
      </c>
      <c r="B19" s="205"/>
      <c r="C19" s="205"/>
      <c r="D19" s="205"/>
      <c r="E19" s="205"/>
      <c r="F19" s="205"/>
      <c r="G19" s="205"/>
      <c r="H19" s="4">
        <v>3</v>
      </c>
      <c r="I19" s="4">
        <v>2</v>
      </c>
      <c r="J19" s="20"/>
      <c r="K19" s="20"/>
      <c r="L19" s="19">
        <f>(H19*J19)</f>
        <v>0</v>
      </c>
      <c r="M19" s="19">
        <f>(I19*K19)</f>
        <v>0</v>
      </c>
      <c r="N19" s="134"/>
      <c r="O19" s="135"/>
    </row>
    <row r="20" spans="1:15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spans="1:15" ht="18.75" x14ac:dyDescent="0.25">
      <c r="A21" s="194" t="s">
        <v>48</v>
      </c>
      <c r="B21" s="195" t="s">
        <v>43</v>
      </c>
      <c r="C21" s="195"/>
      <c r="D21" s="195"/>
      <c r="E21" s="195"/>
      <c r="F21" s="195"/>
      <c r="G21" s="195"/>
      <c r="H21" s="195"/>
      <c r="I21" s="195"/>
      <c r="J21" s="195"/>
      <c r="K21" s="125" t="s">
        <v>35</v>
      </c>
      <c r="L21" s="125"/>
      <c r="M21" s="125"/>
      <c r="N21" s="125"/>
      <c r="O21" s="125"/>
    </row>
    <row r="22" spans="1:15" ht="15.75" customHeight="1" x14ac:dyDescent="0.25">
      <c r="A22" s="124" t="s">
        <v>34</v>
      </c>
      <c r="B22" s="124"/>
      <c r="C22" s="124"/>
      <c r="D22" s="124"/>
      <c r="E22" s="124"/>
      <c r="F22" s="124"/>
      <c r="G22" s="124"/>
      <c r="H22" s="129" t="s">
        <v>9</v>
      </c>
      <c r="I22" s="129"/>
      <c r="J22" s="129" t="s">
        <v>12</v>
      </c>
      <c r="K22" s="129"/>
      <c r="L22" s="129" t="s">
        <v>9</v>
      </c>
      <c r="M22" s="129"/>
      <c r="N22" s="124" t="s">
        <v>15</v>
      </c>
      <c r="O22" s="124"/>
    </row>
    <row r="23" spans="1:15" ht="15" customHeight="1" x14ac:dyDescent="0.25">
      <c r="A23" s="124"/>
      <c r="B23" s="124"/>
      <c r="C23" s="124"/>
      <c r="D23" s="124"/>
      <c r="E23" s="124"/>
      <c r="F23" s="124"/>
      <c r="G23" s="124"/>
      <c r="H23" s="3" t="s">
        <v>11</v>
      </c>
      <c r="I23" s="3" t="s">
        <v>10</v>
      </c>
      <c r="J23" s="3" t="s">
        <v>11</v>
      </c>
      <c r="K23" s="3" t="s">
        <v>10</v>
      </c>
      <c r="L23" s="3" t="s">
        <v>11</v>
      </c>
      <c r="M23" s="3" t="s">
        <v>10</v>
      </c>
      <c r="N23" s="124"/>
      <c r="O23" s="124"/>
    </row>
    <row r="24" spans="1:15" ht="15.75" customHeight="1" x14ac:dyDescent="0.25">
      <c r="A24" s="205" t="s">
        <v>36</v>
      </c>
      <c r="B24" s="205"/>
      <c r="C24" s="205"/>
      <c r="D24" s="205"/>
      <c r="E24" s="205"/>
      <c r="F24" s="205"/>
      <c r="G24" s="205"/>
      <c r="H24" s="4">
        <v>30</v>
      </c>
      <c r="I24" s="4">
        <v>20</v>
      </c>
      <c r="J24" s="199"/>
      <c r="K24" s="199"/>
      <c r="L24" s="200">
        <f>H24*J24</f>
        <v>0</v>
      </c>
      <c r="M24" s="200">
        <f>(I24*K24)</f>
        <v>0</v>
      </c>
      <c r="N24" s="130">
        <f>SUM(L24:M27)</f>
        <v>0</v>
      </c>
      <c r="O24" s="131"/>
    </row>
    <row r="25" spans="1:15" ht="15.75" customHeight="1" x14ac:dyDescent="0.25">
      <c r="A25" s="205" t="s">
        <v>37</v>
      </c>
      <c r="B25" s="205"/>
      <c r="C25" s="205"/>
      <c r="D25" s="205"/>
      <c r="E25" s="205"/>
      <c r="F25" s="205"/>
      <c r="G25" s="205"/>
      <c r="H25" s="4">
        <v>7.5</v>
      </c>
      <c r="I25" s="4">
        <v>5</v>
      </c>
      <c r="J25" s="199"/>
      <c r="K25" s="199"/>
      <c r="L25" s="200">
        <f t="shared" ref="L25:L27" si="2">H25*J25</f>
        <v>0</v>
      </c>
      <c r="M25" s="200">
        <f t="shared" ref="M25:M27" si="3">(I25*K25)</f>
        <v>0</v>
      </c>
      <c r="N25" s="132"/>
      <c r="O25" s="133"/>
    </row>
    <row r="26" spans="1:15" ht="15.75" customHeight="1" x14ac:dyDescent="0.25">
      <c r="A26" s="205" t="s">
        <v>44</v>
      </c>
      <c r="B26" s="205"/>
      <c r="C26" s="205"/>
      <c r="D26" s="205"/>
      <c r="E26" s="205"/>
      <c r="F26" s="205"/>
      <c r="G26" s="205"/>
      <c r="H26" s="4">
        <v>7.5</v>
      </c>
      <c r="I26" s="4">
        <v>5</v>
      </c>
      <c r="J26" s="199"/>
      <c r="K26" s="199"/>
      <c r="L26" s="200">
        <f t="shared" si="2"/>
        <v>0</v>
      </c>
      <c r="M26" s="200">
        <f t="shared" si="3"/>
        <v>0</v>
      </c>
      <c r="N26" s="132"/>
      <c r="O26" s="133"/>
    </row>
    <row r="27" spans="1:15" ht="15.75" customHeight="1" x14ac:dyDescent="0.25">
      <c r="A27" s="205" t="s">
        <v>45</v>
      </c>
      <c r="B27" s="205"/>
      <c r="C27" s="205"/>
      <c r="D27" s="205"/>
      <c r="E27" s="205"/>
      <c r="F27" s="205"/>
      <c r="G27" s="205"/>
      <c r="H27" s="4">
        <v>45</v>
      </c>
      <c r="I27" s="4">
        <v>30</v>
      </c>
      <c r="J27" s="199"/>
      <c r="K27" s="199"/>
      <c r="L27" s="200">
        <f t="shared" si="2"/>
        <v>0</v>
      </c>
      <c r="M27" s="200">
        <f t="shared" si="3"/>
        <v>0</v>
      </c>
      <c r="N27" s="134"/>
      <c r="O27" s="135"/>
    </row>
    <row r="28" spans="1:15" ht="15" customHeight="1" x14ac:dyDescent="0.25">
      <c r="A28" s="210" t="s">
        <v>46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2"/>
    </row>
    <row r="29" spans="1:15" ht="15.75" customHeight="1" x14ac:dyDescent="0.25">
      <c r="A29" s="205" t="s">
        <v>36</v>
      </c>
      <c r="B29" s="205"/>
      <c r="C29" s="205"/>
      <c r="D29" s="205"/>
      <c r="E29" s="205"/>
      <c r="F29" s="205"/>
      <c r="G29" s="205"/>
      <c r="H29" s="4">
        <v>15</v>
      </c>
      <c r="I29" s="4">
        <v>10</v>
      </c>
      <c r="J29" s="20"/>
      <c r="K29" s="20"/>
      <c r="L29" s="19">
        <f>(H29*J29)</f>
        <v>0</v>
      </c>
      <c r="M29" s="19">
        <f>(I29*K29)</f>
        <v>0</v>
      </c>
      <c r="N29" s="130">
        <f>SUM(L29:M30)</f>
        <v>0</v>
      </c>
      <c r="O29" s="131"/>
    </row>
    <row r="30" spans="1:15" ht="15.75" customHeight="1" x14ac:dyDescent="0.25">
      <c r="A30" s="205" t="s">
        <v>47</v>
      </c>
      <c r="B30" s="205"/>
      <c r="C30" s="205"/>
      <c r="D30" s="205"/>
      <c r="E30" s="205"/>
      <c r="F30" s="205"/>
      <c r="G30" s="205"/>
      <c r="H30" s="4">
        <v>4.5</v>
      </c>
      <c r="I30" s="4">
        <v>3</v>
      </c>
      <c r="J30" s="20"/>
      <c r="K30" s="20"/>
      <c r="L30" s="19">
        <f>(H30*J30)</f>
        <v>0</v>
      </c>
      <c r="M30" s="19">
        <f>(I30*K30)</f>
        <v>0</v>
      </c>
      <c r="N30" s="134"/>
      <c r="O30" s="135"/>
    </row>
    <row r="31" spans="1:15" x14ac:dyDescent="0.25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</row>
    <row r="32" spans="1:15" ht="18.75" x14ac:dyDescent="0.25">
      <c r="A32" s="213" t="s">
        <v>49</v>
      </c>
      <c r="B32" s="214" t="s">
        <v>50</v>
      </c>
      <c r="C32" s="214"/>
      <c r="D32" s="214"/>
      <c r="E32" s="214"/>
      <c r="F32" s="214"/>
      <c r="G32" s="214"/>
      <c r="H32" s="215"/>
      <c r="I32" s="215"/>
      <c r="J32" s="215"/>
      <c r="K32" s="125" t="s">
        <v>24</v>
      </c>
      <c r="L32" s="125"/>
      <c r="M32" s="125"/>
      <c r="N32" s="125"/>
      <c r="O32" s="125"/>
    </row>
    <row r="33" spans="1:15" ht="15" customHeight="1" x14ac:dyDescent="0.25">
      <c r="A33" s="124" t="s">
        <v>51</v>
      </c>
      <c r="B33" s="124"/>
      <c r="C33" s="124"/>
      <c r="D33" s="124"/>
      <c r="E33" s="124"/>
      <c r="F33" s="124"/>
      <c r="G33" s="124"/>
      <c r="H33" s="143" t="s">
        <v>9</v>
      </c>
      <c r="I33" s="143"/>
      <c r="J33" s="143" t="s">
        <v>12</v>
      </c>
      <c r="K33" s="143"/>
      <c r="L33" s="143" t="s">
        <v>9</v>
      </c>
      <c r="M33" s="143"/>
      <c r="N33" s="124" t="s">
        <v>15</v>
      </c>
      <c r="O33" s="124"/>
    </row>
    <row r="34" spans="1:15" ht="15" customHeight="1" x14ac:dyDescent="0.25">
      <c r="A34" s="124"/>
      <c r="B34" s="124"/>
      <c r="C34" s="124"/>
      <c r="D34" s="124"/>
      <c r="E34" s="124"/>
      <c r="F34" s="124"/>
      <c r="G34" s="124"/>
      <c r="H34" s="143"/>
      <c r="I34" s="143"/>
      <c r="J34" s="143"/>
      <c r="K34" s="143"/>
      <c r="L34" s="143"/>
      <c r="M34" s="143"/>
      <c r="N34" s="124"/>
      <c r="O34" s="124"/>
    </row>
    <row r="35" spans="1:15" ht="15.75" x14ac:dyDescent="0.25">
      <c r="A35" s="198" t="s">
        <v>52</v>
      </c>
      <c r="B35" s="198"/>
      <c r="C35" s="198"/>
      <c r="D35" s="198"/>
      <c r="E35" s="198"/>
      <c r="F35" s="198"/>
      <c r="G35" s="198"/>
      <c r="H35" s="202">
        <v>30</v>
      </c>
      <c r="I35" s="202"/>
      <c r="J35" s="203"/>
      <c r="K35" s="203"/>
      <c r="L35" s="204">
        <f>(H35*J35)</f>
        <v>0</v>
      </c>
      <c r="M35" s="204"/>
      <c r="N35" s="142">
        <f>SUM(L35:M36)</f>
        <v>0</v>
      </c>
      <c r="O35" s="142"/>
    </row>
    <row r="36" spans="1:15" ht="15.75" x14ac:dyDescent="0.25">
      <c r="A36" s="198" t="s">
        <v>53</v>
      </c>
      <c r="B36" s="198"/>
      <c r="C36" s="198"/>
      <c r="D36" s="198"/>
      <c r="E36" s="198"/>
      <c r="F36" s="198"/>
      <c r="G36" s="198"/>
      <c r="H36" s="202">
        <v>10</v>
      </c>
      <c r="I36" s="202"/>
      <c r="J36" s="203"/>
      <c r="K36" s="203"/>
      <c r="L36" s="204">
        <f>(H36*J36)</f>
        <v>0</v>
      </c>
      <c r="M36" s="204"/>
      <c r="N36" s="142"/>
      <c r="O36" s="142"/>
    </row>
    <row r="37" spans="1:15" x14ac:dyDescent="0.2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</row>
    <row r="38" spans="1:15" ht="18.75" x14ac:dyDescent="0.25">
      <c r="A38" s="213" t="s">
        <v>59</v>
      </c>
      <c r="B38" s="214" t="s">
        <v>54</v>
      </c>
      <c r="C38" s="214"/>
      <c r="D38" s="214"/>
      <c r="E38" s="214"/>
      <c r="F38" s="214"/>
      <c r="G38" s="214"/>
      <c r="H38" s="215"/>
      <c r="I38" s="215"/>
      <c r="J38" s="215"/>
      <c r="K38" s="125" t="s">
        <v>55</v>
      </c>
      <c r="L38" s="125"/>
      <c r="M38" s="125"/>
      <c r="N38" s="125"/>
      <c r="O38" s="125"/>
    </row>
    <row r="39" spans="1:15" ht="15" customHeight="1" x14ac:dyDescent="0.25">
      <c r="A39" s="124" t="s">
        <v>51</v>
      </c>
      <c r="B39" s="124"/>
      <c r="C39" s="124"/>
      <c r="D39" s="124"/>
      <c r="E39" s="124"/>
      <c r="F39" s="124"/>
      <c r="G39" s="124"/>
      <c r="H39" s="129" t="s">
        <v>9</v>
      </c>
      <c r="I39" s="129"/>
      <c r="J39" s="129" t="s">
        <v>12</v>
      </c>
      <c r="K39" s="129"/>
      <c r="L39" s="129" t="s">
        <v>9</v>
      </c>
      <c r="M39" s="129"/>
      <c r="N39" s="124" t="s">
        <v>15</v>
      </c>
      <c r="O39" s="124"/>
    </row>
    <row r="40" spans="1:15" ht="15" customHeight="1" x14ac:dyDescent="0.25">
      <c r="A40" s="124"/>
      <c r="B40" s="124"/>
      <c r="C40" s="124"/>
      <c r="D40" s="124"/>
      <c r="E40" s="124"/>
      <c r="F40" s="124"/>
      <c r="G40" s="124"/>
      <c r="H40" s="3" t="s">
        <v>11</v>
      </c>
      <c r="I40" s="3" t="s">
        <v>10</v>
      </c>
      <c r="J40" s="3" t="s">
        <v>11</v>
      </c>
      <c r="K40" s="3" t="s">
        <v>10</v>
      </c>
      <c r="L40" s="3" t="s">
        <v>11</v>
      </c>
      <c r="M40" s="3" t="s">
        <v>10</v>
      </c>
      <c r="N40" s="124"/>
      <c r="O40" s="124"/>
    </row>
    <row r="41" spans="1:15" ht="15.75" x14ac:dyDescent="0.25">
      <c r="A41" s="198" t="s">
        <v>56</v>
      </c>
      <c r="B41" s="198"/>
      <c r="C41" s="198"/>
      <c r="D41" s="198"/>
      <c r="E41" s="198"/>
      <c r="F41" s="198"/>
      <c r="G41" s="198"/>
      <c r="H41" s="4">
        <v>60</v>
      </c>
      <c r="I41" s="4">
        <v>40</v>
      </c>
      <c r="J41" s="199"/>
      <c r="K41" s="199"/>
      <c r="L41" s="200">
        <f>(H41*J41)</f>
        <v>0</v>
      </c>
      <c r="M41" s="200">
        <f>(I41*K41)</f>
        <v>0</v>
      </c>
      <c r="N41" s="142">
        <f>SUM(L41:M43)</f>
        <v>0</v>
      </c>
      <c r="O41" s="142"/>
    </row>
    <row r="42" spans="1:15" ht="15.75" x14ac:dyDescent="0.25">
      <c r="A42" s="198" t="s">
        <v>57</v>
      </c>
      <c r="B42" s="198"/>
      <c r="C42" s="198"/>
      <c r="D42" s="198"/>
      <c r="E42" s="198"/>
      <c r="F42" s="198"/>
      <c r="G42" s="198"/>
      <c r="H42" s="4">
        <v>30</v>
      </c>
      <c r="I42" s="4">
        <v>20</v>
      </c>
      <c r="J42" s="199"/>
      <c r="K42" s="199"/>
      <c r="L42" s="200">
        <f t="shared" ref="L42:L43" si="4">(H42*J42)</f>
        <v>0</v>
      </c>
      <c r="M42" s="200">
        <f t="shared" ref="M42:M43" si="5">(I42*K42)</f>
        <v>0</v>
      </c>
      <c r="N42" s="142"/>
      <c r="O42" s="142"/>
    </row>
    <row r="43" spans="1:15" ht="15.75" x14ac:dyDescent="0.25">
      <c r="A43" s="198" t="s">
        <v>58</v>
      </c>
      <c r="B43" s="198"/>
      <c r="C43" s="198"/>
      <c r="D43" s="198"/>
      <c r="E43" s="198"/>
      <c r="F43" s="198"/>
      <c r="G43" s="198"/>
      <c r="H43" s="4">
        <v>30</v>
      </c>
      <c r="I43" s="4">
        <v>20</v>
      </c>
      <c r="J43" s="199"/>
      <c r="K43" s="199"/>
      <c r="L43" s="200">
        <f t="shared" si="4"/>
        <v>0</v>
      </c>
      <c r="M43" s="200">
        <f t="shared" si="5"/>
        <v>0</v>
      </c>
      <c r="N43" s="142"/>
      <c r="O43" s="142"/>
    </row>
    <row r="46" spans="1:15" x14ac:dyDescent="0.25">
      <c r="I46" s="196" t="s">
        <v>146</v>
      </c>
      <c r="J46" s="196"/>
      <c r="K46" s="196"/>
      <c r="L46" s="196"/>
      <c r="M46" s="196"/>
      <c r="N46" s="197">
        <f>SUM(N12,N18,N24,N29,N35,N41)</f>
        <v>0</v>
      </c>
      <c r="O46" s="197"/>
    </row>
    <row r="47" spans="1:15" x14ac:dyDescent="0.25">
      <c r="I47" s="196"/>
      <c r="J47" s="196"/>
      <c r="K47" s="196"/>
      <c r="L47" s="196"/>
      <c r="M47" s="196"/>
      <c r="N47" s="197"/>
      <c r="O47" s="197"/>
    </row>
  </sheetData>
  <mergeCells count="72">
    <mergeCell ref="A33:G34"/>
    <mergeCell ref="A35:G35"/>
    <mergeCell ref="A31:O31"/>
    <mergeCell ref="A25:G25"/>
    <mergeCell ref="B32:J32"/>
    <mergeCell ref="K32:O32"/>
    <mergeCell ref="H33:I34"/>
    <mergeCell ref="J33:K34"/>
    <mergeCell ref="L33:M34"/>
    <mergeCell ref="N33:O34"/>
    <mergeCell ref="A27:G27"/>
    <mergeCell ref="A29:G29"/>
    <mergeCell ref="A30:G30"/>
    <mergeCell ref="A26:G26"/>
    <mergeCell ref="A28:O28"/>
    <mergeCell ref="N29:O30"/>
    <mergeCell ref="I46:M47"/>
    <mergeCell ref="N46:O47"/>
    <mergeCell ref="N39:O40"/>
    <mergeCell ref="N41:O43"/>
    <mergeCell ref="L35:M35"/>
    <mergeCell ref="N35:O36"/>
    <mergeCell ref="J39:K39"/>
    <mergeCell ref="L39:M39"/>
    <mergeCell ref="B7:O7"/>
    <mergeCell ref="B9:J9"/>
    <mergeCell ref="K9:O9"/>
    <mergeCell ref="H10:I10"/>
    <mergeCell ref="J10:K10"/>
    <mergeCell ref="L10:M10"/>
    <mergeCell ref="N10:O11"/>
    <mergeCell ref="A10:G11"/>
    <mergeCell ref="A8:O8"/>
    <mergeCell ref="A43:G43"/>
    <mergeCell ref="H36:I36"/>
    <mergeCell ref="J36:K36"/>
    <mergeCell ref="H22:I22"/>
    <mergeCell ref="A41:G41"/>
    <mergeCell ref="A42:G42"/>
    <mergeCell ref="H35:I35"/>
    <mergeCell ref="J35:K35"/>
    <mergeCell ref="B38:J38"/>
    <mergeCell ref="K38:O38"/>
    <mergeCell ref="A36:G36"/>
    <mergeCell ref="A37:O37"/>
    <mergeCell ref="L36:M36"/>
    <mergeCell ref="H39:I39"/>
    <mergeCell ref="N24:O27"/>
    <mergeCell ref="A39:G40"/>
    <mergeCell ref="A14:G14"/>
    <mergeCell ref="A15:G15"/>
    <mergeCell ref="J22:K22"/>
    <mergeCell ref="A16:G16"/>
    <mergeCell ref="A17:O17"/>
    <mergeCell ref="N12:O16"/>
    <mergeCell ref="N18:O19"/>
    <mergeCell ref="L22:M22"/>
    <mergeCell ref="A18:G18"/>
    <mergeCell ref="A19:G19"/>
    <mergeCell ref="A22:G23"/>
    <mergeCell ref="A12:G12"/>
    <mergeCell ref="A13:G13"/>
    <mergeCell ref="A1:O2"/>
    <mergeCell ref="A4:G4"/>
    <mergeCell ref="H4:O4"/>
    <mergeCell ref="A5:G5"/>
    <mergeCell ref="H5:O5"/>
    <mergeCell ref="A24:G24"/>
    <mergeCell ref="A20:O20"/>
    <mergeCell ref="N22:O23"/>
    <mergeCell ref="B21:J21"/>
    <mergeCell ref="K21:O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5F05-2B7D-4D8B-818C-A2FD59E21C1C}">
  <sheetPr>
    <tabColor theme="9" tint="-0.499984740745262"/>
    <pageSetUpPr fitToPage="1"/>
  </sheetPr>
  <dimension ref="A1:O27"/>
  <sheetViews>
    <sheetView zoomScale="80" zoomScaleNormal="80" workbookViewId="0">
      <selection activeCell="K16" sqref="K16"/>
    </sheetView>
  </sheetViews>
  <sheetFormatPr defaultRowHeight="15" x14ac:dyDescent="0.25"/>
  <cols>
    <col min="1" max="1" width="14.7109375" style="1" customWidth="1"/>
    <col min="2" max="6" width="9.140625" style="1"/>
    <col min="7" max="7" width="15.28515625" style="1" customWidth="1"/>
    <col min="8" max="16384" width="9.140625" style="1"/>
  </cols>
  <sheetData>
    <row r="1" spans="1:15" ht="15.75" thickBot="1" x14ac:dyDescent="0.3">
      <c r="A1" s="126" t="s">
        <v>138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ht="15.75" thickBot="1" x14ac:dyDescent="0.3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ht="15.75" thickBot="1" x14ac:dyDescent="0.3"/>
    <row r="4" spans="1:15" ht="19.5" thickBot="1" x14ac:dyDescent="0.35">
      <c r="A4" s="127" t="s">
        <v>137</v>
      </c>
      <c r="B4" s="127"/>
      <c r="C4" s="127"/>
      <c r="D4" s="127"/>
      <c r="E4" s="127"/>
      <c r="F4" s="127"/>
      <c r="G4" s="127"/>
      <c r="H4" s="128">
        <f>KAPAK!G4</f>
        <v>0</v>
      </c>
      <c r="I4" s="128"/>
      <c r="J4" s="128"/>
      <c r="K4" s="128"/>
      <c r="L4" s="128"/>
      <c r="M4" s="128"/>
      <c r="N4" s="128"/>
      <c r="O4" s="128"/>
    </row>
    <row r="5" spans="1:15" ht="19.5" thickBot="1" x14ac:dyDescent="0.35">
      <c r="A5" s="127" t="s">
        <v>101</v>
      </c>
      <c r="B5" s="127"/>
      <c r="C5" s="127"/>
      <c r="D5" s="127"/>
      <c r="E5" s="127"/>
      <c r="F5" s="127"/>
      <c r="G5" s="127"/>
      <c r="H5" s="128">
        <f>KAPAK!G6</f>
        <v>0</v>
      </c>
      <c r="I5" s="128"/>
      <c r="J5" s="128"/>
      <c r="K5" s="128"/>
      <c r="L5" s="128"/>
      <c r="M5" s="128"/>
      <c r="N5" s="128"/>
      <c r="O5" s="128"/>
    </row>
    <row r="7" spans="1:15" ht="26.25" x14ac:dyDescent="0.25">
      <c r="A7" s="216" t="s">
        <v>61</v>
      </c>
      <c r="B7" s="149" t="s">
        <v>62</v>
      </c>
      <c r="C7" s="150"/>
      <c r="D7" s="150"/>
      <c r="E7" s="150"/>
      <c r="F7" s="150"/>
      <c r="G7" s="150"/>
      <c r="H7" s="150"/>
      <c r="I7" s="150"/>
      <c r="J7" s="150"/>
      <c r="K7" s="151"/>
      <c r="L7" s="217" t="s">
        <v>14</v>
      </c>
      <c r="M7" s="218"/>
      <c r="N7" s="218"/>
      <c r="O7" s="219"/>
    </row>
    <row r="8" spans="1:15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pans="1:15" ht="15" customHeight="1" x14ac:dyDescent="0.25">
      <c r="A9" s="145" t="s">
        <v>63</v>
      </c>
      <c r="B9" s="144" t="s">
        <v>65</v>
      </c>
      <c r="C9" s="144"/>
      <c r="D9" s="144"/>
      <c r="E9" s="144"/>
      <c r="F9" s="144"/>
      <c r="G9" s="144"/>
      <c r="H9" s="144"/>
      <c r="I9" s="144"/>
      <c r="J9" s="144"/>
      <c r="K9" s="144"/>
      <c r="L9" s="146" t="s">
        <v>64</v>
      </c>
      <c r="M9" s="146"/>
      <c r="N9" s="146"/>
      <c r="O9" s="146"/>
    </row>
    <row r="10" spans="1:15" x14ac:dyDescent="0.25">
      <c r="A10" s="145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6"/>
      <c r="M10" s="146"/>
      <c r="N10" s="146"/>
      <c r="O10" s="146"/>
    </row>
    <row r="11" spans="1:15" ht="15.75" x14ac:dyDescent="0.25">
      <c r="A11" s="152" t="s">
        <v>51</v>
      </c>
      <c r="B11" s="152"/>
      <c r="C11" s="152"/>
      <c r="D11" s="152"/>
      <c r="E11" s="152"/>
      <c r="F11" s="152"/>
      <c r="G11" s="152"/>
      <c r="H11" s="147" t="s">
        <v>9</v>
      </c>
      <c r="I11" s="147"/>
      <c r="J11" s="147" t="s">
        <v>12</v>
      </c>
      <c r="K11" s="147"/>
      <c r="L11" s="147" t="s">
        <v>9</v>
      </c>
      <c r="M11" s="147"/>
      <c r="N11" s="148" t="s">
        <v>15</v>
      </c>
      <c r="O11" s="148"/>
    </row>
    <row r="12" spans="1:15" x14ac:dyDescent="0.25">
      <c r="A12" s="152"/>
      <c r="B12" s="152"/>
      <c r="C12" s="152"/>
      <c r="D12" s="152"/>
      <c r="E12" s="152"/>
      <c r="F12" s="152"/>
      <c r="G12" s="152"/>
      <c r="H12" s="2" t="s">
        <v>11</v>
      </c>
      <c r="I12" s="2" t="s">
        <v>10</v>
      </c>
      <c r="J12" s="2" t="s">
        <v>11</v>
      </c>
      <c r="K12" s="2" t="s">
        <v>10</v>
      </c>
      <c r="L12" s="2" t="s">
        <v>11</v>
      </c>
      <c r="M12" s="2" t="s">
        <v>10</v>
      </c>
      <c r="N12" s="148"/>
      <c r="O12" s="148"/>
    </row>
    <row r="13" spans="1:15" ht="15.75" x14ac:dyDescent="0.25">
      <c r="A13" s="198" t="s">
        <v>66</v>
      </c>
      <c r="B13" s="198"/>
      <c r="C13" s="198"/>
      <c r="D13" s="198"/>
      <c r="E13" s="198"/>
      <c r="F13" s="198"/>
      <c r="G13" s="198"/>
      <c r="H13" s="4">
        <v>150</v>
      </c>
      <c r="I13" s="4">
        <v>100</v>
      </c>
      <c r="J13" s="220"/>
      <c r="K13" s="220"/>
      <c r="L13" s="4">
        <f>(H13*J13)</f>
        <v>0</v>
      </c>
      <c r="M13" s="4">
        <f>(I13*K13)</f>
        <v>0</v>
      </c>
      <c r="N13" s="130">
        <f>SUM(L13:M16)</f>
        <v>0</v>
      </c>
      <c r="O13" s="131"/>
    </row>
    <row r="14" spans="1:15" ht="15.75" x14ac:dyDescent="0.25">
      <c r="A14" s="198" t="s">
        <v>67</v>
      </c>
      <c r="B14" s="198"/>
      <c r="C14" s="198"/>
      <c r="D14" s="198"/>
      <c r="E14" s="198"/>
      <c r="F14" s="198"/>
      <c r="G14" s="198"/>
      <c r="H14" s="4">
        <v>60</v>
      </c>
      <c r="I14" s="4">
        <v>40</v>
      </c>
      <c r="J14" s="220"/>
      <c r="K14" s="220"/>
      <c r="L14" s="4">
        <f t="shared" ref="L14:L16" si="0">(H14*J14)</f>
        <v>0</v>
      </c>
      <c r="M14" s="4">
        <f t="shared" ref="M14:M16" si="1">(I14*K14)</f>
        <v>0</v>
      </c>
      <c r="N14" s="132"/>
      <c r="O14" s="133"/>
    </row>
    <row r="15" spans="1:15" ht="15.75" x14ac:dyDescent="0.25">
      <c r="A15" s="198" t="s">
        <v>68</v>
      </c>
      <c r="B15" s="198"/>
      <c r="C15" s="198"/>
      <c r="D15" s="198"/>
      <c r="E15" s="198"/>
      <c r="F15" s="198"/>
      <c r="G15" s="198"/>
      <c r="H15" s="4">
        <v>45</v>
      </c>
      <c r="I15" s="4">
        <v>30</v>
      </c>
      <c r="J15" s="220"/>
      <c r="K15" s="220"/>
      <c r="L15" s="4">
        <f t="shared" si="0"/>
        <v>0</v>
      </c>
      <c r="M15" s="4">
        <f t="shared" si="1"/>
        <v>0</v>
      </c>
      <c r="N15" s="132"/>
      <c r="O15" s="133"/>
    </row>
    <row r="16" spans="1:15" ht="15.75" x14ac:dyDescent="0.25">
      <c r="A16" s="201" t="s">
        <v>69</v>
      </c>
      <c r="B16" s="201"/>
      <c r="C16" s="201"/>
      <c r="D16" s="201"/>
      <c r="E16" s="201"/>
      <c r="F16" s="201"/>
      <c r="G16" s="201"/>
      <c r="H16" s="4">
        <v>30</v>
      </c>
      <c r="I16" s="4">
        <v>20</v>
      </c>
      <c r="J16" s="220"/>
      <c r="K16" s="220"/>
      <c r="L16" s="4">
        <f t="shared" si="0"/>
        <v>0</v>
      </c>
      <c r="M16" s="4">
        <f t="shared" si="1"/>
        <v>0</v>
      </c>
      <c r="N16" s="134"/>
      <c r="O16" s="135"/>
    </row>
    <row r="17" spans="1:15" x14ac:dyDescent="0.2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spans="1:15" x14ac:dyDescent="0.25">
      <c r="A18" s="145" t="s">
        <v>72</v>
      </c>
      <c r="B18" s="144" t="s">
        <v>70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6" t="s">
        <v>71</v>
      </c>
      <c r="M18" s="146"/>
      <c r="N18" s="146"/>
      <c r="O18" s="146"/>
    </row>
    <row r="19" spans="1:15" x14ac:dyDescent="0.25">
      <c r="A19" s="145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6"/>
      <c r="M19" s="146"/>
      <c r="N19" s="146"/>
      <c r="O19" s="146"/>
    </row>
    <row r="20" spans="1:15" ht="15.75" x14ac:dyDescent="0.25">
      <c r="A20" s="152" t="s">
        <v>51</v>
      </c>
      <c r="B20" s="152"/>
      <c r="C20" s="152"/>
      <c r="D20" s="152"/>
      <c r="E20" s="152"/>
      <c r="F20" s="152"/>
      <c r="G20" s="152"/>
      <c r="H20" s="147" t="s">
        <v>9</v>
      </c>
      <c r="I20" s="147"/>
      <c r="J20" s="147" t="s">
        <v>12</v>
      </c>
      <c r="K20" s="147"/>
      <c r="L20" s="147" t="s">
        <v>9</v>
      </c>
      <c r="M20" s="147"/>
      <c r="N20" s="148" t="s">
        <v>15</v>
      </c>
      <c r="O20" s="148"/>
    </row>
    <row r="21" spans="1:15" x14ac:dyDescent="0.25">
      <c r="A21" s="152"/>
      <c r="B21" s="152"/>
      <c r="C21" s="152"/>
      <c r="D21" s="152"/>
      <c r="E21" s="152"/>
      <c r="F21" s="152"/>
      <c r="G21" s="152"/>
      <c r="H21" s="2" t="s">
        <v>11</v>
      </c>
      <c r="I21" s="2" t="s">
        <v>10</v>
      </c>
      <c r="J21" s="2" t="s">
        <v>11</v>
      </c>
      <c r="K21" s="2" t="s">
        <v>10</v>
      </c>
      <c r="L21" s="2" t="s">
        <v>11</v>
      </c>
      <c r="M21" s="2" t="s">
        <v>10</v>
      </c>
      <c r="N21" s="148"/>
      <c r="O21" s="148"/>
    </row>
    <row r="22" spans="1:15" x14ac:dyDescent="0.25">
      <c r="A22" s="204" t="s">
        <v>73</v>
      </c>
      <c r="B22" s="204"/>
      <c r="C22" s="204"/>
      <c r="D22" s="204"/>
      <c r="E22" s="204"/>
      <c r="F22" s="204"/>
      <c r="G22" s="204"/>
      <c r="H22" s="18">
        <v>15</v>
      </c>
      <c r="I22" s="18">
        <v>10</v>
      </c>
      <c r="J22" s="221"/>
      <c r="K22" s="221"/>
      <c r="L22" s="19">
        <f>(H22*J22)</f>
        <v>0</v>
      </c>
      <c r="M22" s="19">
        <f>(I22*K22)</f>
        <v>0</v>
      </c>
      <c r="N22" s="130">
        <f>SUM(L22:M23)</f>
        <v>0</v>
      </c>
      <c r="O22" s="131"/>
    </row>
    <row r="23" spans="1:15" x14ac:dyDescent="0.25">
      <c r="A23" s="204" t="s">
        <v>74</v>
      </c>
      <c r="B23" s="204"/>
      <c r="C23" s="204"/>
      <c r="D23" s="204"/>
      <c r="E23" s="204"/>
      <c r="F23" s="204"/>
      <c r="G23" s="204"/>
      <c r="H23" s="18">
        <v>15</v>
      </c>
      <c r="I23" s="18">
        <v>10</v>
      </c>
      <c r="J23" s="221"/>
      <c r="K23" s="221"/>
      <c r="L23" s="19">
        <f>(H23*J23)</f>
        <v>0</v>
      </c>
      <c r="M23" s="19">
        <f>(I23*K23)</f>
        <v>0</v>
      </c>
      <c r="N23" s="134"/>
      <c r="O23" s="135"/>
    </row>
    <row r="26" spans="1:15" x14ac:dyDescent="0.25">
      <c r="I26" s="222" t="s">
        <v>147</v>
      </c>
      <c r="J26" s="222"/>
      <c r="K26" s="222"/>
      <c r="L26" s="222"/>
      <c r="M26" s="222"/>
      <c r="N26" s="223">
        <f>SUM(N22,N13)</f>
        <v>0</v>
      </c>
      <c r="O26" s="223"/>
    </row>
    <row r="27" spans="1:15" x14ac:dyDescent="0.25">
      <c r="I27" s="222"/>
      <c r="J27" s="222"/>
      <c r="K27" s="222"/>
      <c r="L27" s="222"/>
      <c r="M27" s="222"/>
      <c r="N27" s="223"/>
      <c r="O27" s="223"/>
    </row>
  </sheetData>
  <mergeCells count="35">
    <mergeCell ref="N20:O21"/>
    <mergeCell ref="J11:K11"/>
    <mergeCell ref="A22:G22"/>
    <mergeCell ref="A23:G23"/>
    <mergeCell ref="I26:M27"/>
    <mergeCell ref="N26:O27"/>
    <mergeCell ref="A14:G14"/>
    <mergeCell ref="N13:O16"/>
    <mergeCell ref="B7:K7"/>
    <mergeCell ref="L7:O7"/>
    <mergeCell ref="N22:O23"/>
    <mergeCell ref="A15:G15"/>
    <mergeCell ref="A16:G16"/>
    <mergeCell ref="A18:A19"/>
    <mergeCell ref="B18:K19"/>
    <mergeCell ref="L18:O19"/>
    <mergeCell ref="A20:G21"/>
    <mergeCell ref="H20:I20"/>
    <mergeCell ref="J20:K20"/>
    <mergeCell ref="L20:M20"/>
    <mergeCell ref="A8:O8"/>
    <mergeCell ref="A17:O17"/>
    <mergeCell ref="A11:G12"/>
    <mergeCell ref="A13:G13"/>
    <mergeCell ref="B9:K10"/>
    <mergeCell ref="A9:A10"/>
    <mergeCell ref="L9:O10"/>
    <mergeCell ref="H11:I11"/>
    <mergeCell ref="L11:M11"/>
    <mergeCell ref="N11:O12"/>
    <mergeCell ref="A1:O2"/>
    <mergeCell ref="A4:G4"/>
    <mergeCell ref="H4:O4"/>
    <mergeCell ref="A5:G5"/>
    <mergeCell ref="H5:O5"/>
  </mergeCells>
  <pageMargins left="0.25" right="0.25" top="0.75" bottom="0.75" header="0.3" footer="0.3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4D96-EF2E-4223-AFB4-82183223641E}">
  <sheetPr>
    <tabColor theme="3" tint="-0.499984740745262"/>
    <pageSetUpPr fitToPage="1"/>
  </sheetPr>
  <dimension ref="A1:O48"/>
  <sheetViews>
    <sheetView topLeftCell="A14" zoomScale="85" zoomScaleNormal="85" workbookViewId="0">
      <selection activeCell="H51" sqref="H51"/>
    </sheetView>
  </sheetViews>
  <sheetFormatPr defaultRowHeight="15" x14ac:dyDescent="0.25"/>
  <cols>
    <col min="1" max="1" width="13.42578125" style="1" bestFit="1" customWidth="1"/>
    <col min="2" max="16384" width="9.140625" style="1"/>
  </cols>
  <sheetData>
    <row r="1" spans="1:15" ht="15.75" thickBot="1" x14ac:dyDescent="0.3">
      <c r="A1" s="126" t="s">
        <v>138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ht="15.75" thickBot="1" x14ac:dyDescent="0.3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ht="15.75" thickBot="1" x14ac:dyDescent="0.3"/>
    <row r="4" spans="1:15" ht="19.5" thickBot="1" x14ac:dyDescent="0.35">
      <c r="A4" s="127" t="s">
        <v>137</v>
      </c>
      <c r="B4" s="127"/>
      <c r="C4" s="127"/>
      <c r="D4" s="127"/>
      <c r="E4" s="127"/>
      <c r="F4" s="127"/>
      <c r="G4" s="127"/>
      <c r="H4" s="128">
        <f>KAPAK!G4</f>
        <v>0</v>
      </c>
      <c r="I4" s="128"/>
      <c r="J4" s="128"/>
      <c r="K4" s="128"/>
      <c r="L4" s="128"/>
      <c r="M4" s="128"/>
      <c r="N4" s="128"/>
      <c r="O4" s="128"/>
    </row>
    <row r="5" spans="1:15" ht="19.5" thickBot="1" x14ac:dyDescent="0.35">
      <c r="A5" s="127" t="s">
        <v>101</v>
      </c>
      <c r="B5" s="127"/>
      <c r="C5" s="127"/>
      <c r="D5" s="127"/>
      <c r="E5" s="127"/>
      <c r="F5" s="127"/>
      <c r="G5" s="127"/>
      <c r="H5" s="128">
        <f>KAPAK!G6</f>
        <v>0</v>
      </c>
      <c r="I5" s="128"/>
      <c r="J5" s="128"/>
      <c r="K5" s="128"/>
      <c r="L5" s="128"/>
      <c r="M5" s="128"/>
      <c r="N5" s="128"/>
      <c r="O5" s="128"/>
    </row>
    <row r="8" spans="1:15" ht="26.25" x14ac:dyDescent="0.25">
      <c r="A8" s="225" t="s">
        <v>82</v>
      </c>
      <c r="B8" s="226" t="s">
        <v>75</v>
      </c>
      <c r="C8" s="227"/>
      <c r="D8" s="227"/>
      <c r="E8" s="227"/>
      <c r="F8" s="227"/>
      <c r="G8" s="227"/>
      <c r="H8" s="227"/>
      <c r="I8" s="227"/>
      <c r="J8" s="227"/>
      <c r="K8" s="228"/>
      <c r="L8" s="217" t="s">
        <v>14</v>
      </c>
      <c r="M8" s="218"/>
      <c r="N8" s="218"/>
      <c r="O8" s="219"/>
    </row>
    <row r="9" spans="1:15" ht="20.25" customHeight="1" x14ac:dyDescent="0.25">
      <c r="A9" s="15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7"/>
    </row>
    <row r="10" spans="1:15" x14ac:dyDescent="0.25">
      <c r="A10" s="229" t="s">
        <v>76</v>
      </c>
      <c r="B10" s="230" t="s">
        <v>77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24" t="s">
        <v>55</v>
      </c>
      <c r="M10" s="224"/>
      <c r="N10" s="224"/>
      <c r="O10" s="224"/>
    </row>
    <row r="11" spans="1:15" x14ac:dyDescent="0.25">
      <c r="A11" s="229"/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24"/>
      <c r="M11" s="224"/>
      <c r="N11" s="224"/>
      <c r="O11" s="224"/>
    </row>
    <row r="12" spans="1:15" ht="15" customHeight="1" x14ac:dyDescent="0.25">
      <c r="A12" s="231" t="s">
        <v>51</v>
      </c>
      <c r="B12" s="231"/>
      <c r="C12" s="231"/>
      <c r="D12" s="231"/>
      <c r="E12" s="231"/>
      <c r="F12" s="231"/>
      <c r="G12" s="231"/>
      <c r="H12" s="232" t="s">
        <v>78</v>
      </c>
      <c r="I12" s="233"/>
      <c r="J12" s="233" t="s">
        <v>12</v>
      </c>
      <c r="K12" s="233"/>
      <c r="L12" s="233" t="s">
        <v>9</v>
      </c>
      <c r="M12" s="233"/>
      <c r="N12" s="234" t="s">
        <v>15</v>
      </c>
      <c r="O12" s="234"/>
    </row>
    <row r="13" spans="1:15" ht="15" customHeight="1" x14ac:dyDescent="0.25">
      <c r="A13" s="231"/>
      <c r="B13" s="231"/>
      <c r="C13" s="231"/>
      <c r="D13" s="231"/>
      <c r="E13" s="231"/>
      <c r="F13" s="231"/>
      <c r="G13" s="231"/>
      <c r="H13" s="235" t="s">
        <v>11</v>
      </c>
      <c r="I13" s="236" t="s">
        <v>10</v>
      </c>
      <c r="J13" s="236" t="s">
        <v>11</v>
      </c>
      <c r="K13" s="236" t="s">
        <v>10</v>
      </c>
      <c r="L13" s="236" t="s">
        <v>11</v>
      </c>
      <c r="M13" s="236" t="s">
        <v>10</v>
      </c>
      <c r="N13" s="234"/>
      <c r="O13" s="234"/>
    </row>
    <row r="14" spans="1:15" x14ac:dyDescent="0.25">
      <c r="A14" s="204" t="s">
        <v>79</v>
      </c>
      <c r="B14" s="204"/>
      <c r="C14" s="204"/>
      <c r="D14" s="204"/>
      <c r="E14" s="204"/>
      <c r="F14" s="204"/>
      <c r="G14" s="204"/>
      <c r="H14" s="239">
        <v>3</v>
      </c>
      <c r="I14" s="4">
        <v>2</v>
      </c>
      <c r="J14" s="240"/>
      <c r="K14" s="240"/>
      <c r="L14" s="200">
        <f>(H14*J14)</f>
        <v>0</v>
      </c>
      <c r="M14" s="200">
        <f>(I14*K14)</f>
        <v>0</v>
      </c>
      <c r="N14" s="142">
        <f>SUM(L14:M16)</f>
        <v>0</v>
      </c>
      <c r="O14" s="142"/>
    </row>
    <row r="15" spans="1:15" x14ac:dyDescent="0.25">
      <c r="A15" s="204" t="s">
        <v>80</v>
      </c>
      <c r="B15" s="204"/>
      <c r="C15" s="204"/>
      <c r="D15" s="204"/>
      <c r="E15" s="204"/>
      <c r="F15" s="204"/>
      <c r="G15" s="204"/>
      <c r="H15" s="239">
        <v>1.5</v>
      </c>
      <c r="I15" s="4">
        <v>1</v>
      </c>
      <c r="J15" s="240"/>
      <c r="K15" s="240"/>
      <c r="L15" s="200">
        <f t="shared" ref="L15:L16" si="0">(H15*J15)</f>
        <v>0</v>
      </c>
      <c r="M15" s="200">
        <f t="shared" ref="M15:M16" si="1">(I15*K15)</f>
        <v>0</v>
      </c>
      <c r="N15" s="142"/>
      <c r="O15" s="142"/>
    </row>
    <row r="16" spans="1:15" x14ac:dyDescent="0.25">
      <c r="A16" s="204" t="s">
        <v>81</v>
      </c>
      <c r="B16" s="204"/>
      <c r="C16" s="204"/>
      <c r="D16" s="204"/>
      <c r="E16" s="204"/>
      <c r="F16" s="204"/>
      <c r="G16" s="204"/>
      <c r="H16" s="239">
        <v>1.5</v>
      </c>
      <c r="I16" s="4">
        <v>1</v>
      </c>
      <c r="J16" s="240"/>
      <c r="K16" s="240"/>
      <c r="L16" s="200">
        <f t="shared" si="0"/>
        <v>0</v>
      </c>
      <c r="M16" s="200">
        <f t="shared" si="1"/>
        <v>0</v>
      </c>
      <c r="N16" s="142"/>
      <c r="O16" s="142"/>
    </row>
    <row r="18" spans="1:15" x14ac:dyDescent="0.25">
      <c r="I18" s="237" t="s">
        <v>145</v>
      </c>
      <c r="J18" s="237"/>
      <c r="K18" s="237"/>
      <c r="L18" s="237"/>
      <c r="M18" s="237"/>
      <c r="N18" s="238">
        <f>SUM(N14)</f>
        <v>0</v>
      </c>
      <c r="O18" s="238"/>
    </row>
    <row r="19" spans="1:15" x14ac:dyDescent="0.25">
      <c r="I19" s="237"/>
      <c r="J19" s="237"/>
      <c r="K19" s="237"/>
      <c r="L19" s="237"/>
      <c r="M19" s="237"/>
      <c r="N19" s="238"/>
      <c r="O19" s="238"/>
    </row>
    <row r="21" spans="1:15" ht="21" customHeight="1" x14ac:dyDescent="0.25">
      <c r="A21" s="241" t="s">
        <v>98</v>
      </c>
      <c r="B21" s="241" t="s">
        <v>83</v>
      </c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</row>
    <row r="22" spans="1:15" ht="15" customHeight="1" x14ac:dyDescent="0.25">
      <c r="A22" s="241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</row>
    <row r="23" spans="1:15" x14ac:dyDescent="0.25">
      <c r="A23" s="242"/>
      <c r="B23" s="243" t="s">
        <v>84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</row>
    <row r="24" spans="1:15" ht="15.75" x14ac:dyDescent="0.25">
      <c r="A24" s="244" t="s">
        <v>51</v>
      </c>
      <c r="B24" s="244"/>
      <c r="C24" s="244"/>
      <c r="D24" s="244"/>
      <c r="E24" s="244"/>
      <c r="F24" s="244"/>
      <c r="G24" s="244"/>
      <c r="H24" s="245" t="s">
        <v>78</v>
      </c>
      <c r="I24" s="246"/>
      <c r="J24" s="246" t="s">
        <v>12</v>
      </c>
      <c r="K24" s="246"/>
      <c r="L24" s="246" t="s">
        <v>9</v>
      </c>
      <c r="M24" s="246"/>
      <c r="N24" s="247" t="s">
        <v>15</v>
      </c>
      <c r="O24" s="247"/>
    </row>
    <row r="25" spans="1:15" x14ac:dyDescent="0.25">
      <c r="A25" s="244"/>
      <c r="B25" s="244"/>
      <c r="C25" s="244"/>
      <c r="D25" s="244"/>
      <c r="E25" s="244"/>
      <c r="F25" s="244"/>
      <c r="G25" s="244"/>
      <c r="H25" s="248" t="s">
        <v>11</v>
      </c>
      <c r="I25" s="249" t="s">
        <v>10</v>
      </c>
      <c r="J25" s="249" t="s">
        <v>11</v>
      </c>
      <c r="K25" s="249" t="s">
        <v>10</v>
      </c>
      <c r="L25" s="249" t="s">
        <v>11</v>
      </c>
      <c r="M25" s="249" t="s">
        <v>10</v>
      </c>
      <c r="N25" s="247"/>
      <c r="O25" s="247"/>
    </row>
    <row r="26" spans="1:15" x14ac:dyDescent="0.25">
      <c r="A26" s="204" t="s">
        <v>86</v>
      </c>
      <c r="B26" s="204"/>
      <c r="C26" s="204"/>
      <c r="D26" s="204"/>
      <c r="E26" s="204"/>
      <c r="F26" s="204"/>
      <c r="G26" s="204"/>
      <c r="H26" s="4">
        <v>150</v>
      </c>
      <c r="I26" s="4">
        <v>100</v>
      </c>
      <c r="J26" s="252"/>
      <c r="K26" s="252"/>
      <c r="L26" s="200">
        <f>(H26*J26)</f>
        <v>0</v>
      </c>
      <c r="M26" s="200">
        <f>(I26*K26)</f>
        <v>0</v>
      </c>
      <c r="N26" s="142">
        <f>SUM(L26:M29)</f>
        <v>0</v>
      </c>
      <c r="O26" s="142"/>
    </row>
    <row r="27" spans="1:15" x14ac:dyDescent="0.25">
      <c r="A27" s="204" t="s">
        <v>87</v>
      </c>
      <c r="B27" s="204"/>
      <c r="C27" s="204"/>
      <c r="D27" s="204"/>
      <c r="E27" s="204"/>
      <c r="F27" s="204"/>
      <c r="G27" s="204"/>
      <c r="H27" s="4">
        <v>120</v>
      </c>
      <c r="I27" s="4">
        <v>80</v>
      </c>
      <c r="J27" s="252"/>
      <c r="K27" s="252"/>
      <c r="L27" s="200">
        <f t="shared" ref="L27:L29" si="2">(H27*J27)</f>
        <v>0</v>
      </c>
      <c r="M27" s="200">
        <f t="shared" ref="M27:M29" si="3">(I27*K27)</f>
        <v>0</v>
      </c>
      <c r="N27" s="142"/>
      <c r="O27" s="142"/>
    </row>
    <row r="28" spans="1:15" x14ac:dyDescent="0.25">
      <c r="A28" s="204" t="s">
        <v>88</v>
      </c>
      <c r="B28" s="204"/>
      <c r="C28" s="204"/>
      <c r="D28" s="204"/>
      <c r="E28" s="204"/>
      <c r="F28" s="204"/>
      <c r="G28" s="204"/>
      <c r="H28" s="4">
        <v>60</v>
      </c>
      <c r="I28" s="4">
        <v>40</v>
      </c>
      <c r="J28" s="252"/>
      <c r="K28" s="252"/>
      <c r="L28" s="200">
        <f t="shared" si="2"/>
        <v>0</v>
      </c>
      <c r="M28" s="200">
        <f t="shared" si="3"/>
        <v>0</v>
      </c>
      <c r="N28" s="142"/>
      <c r="O28" s="142"/>
    </row>
    <row r="29" spans="1:15" x14ac:dyDescent="0.25">
      <c r="A29" s="204" t="s">
        <v>89</v>
      </c>
      <c r="B29" s="204"/>
      <c r="C29" s="204"/>
      <c r="D29" s="204"/>
      <c r="E29" s="204"/>
      <c r="F29" s="204"/>
      <c r="G29" s="204"/>
      <c r="H29" s="4">
        <v>60</v>
      </c>
      <c r="I29" s="4">
        <v>40</v>
      </c>
      <c r="J29" s="252"/>
      <c r="K29" s="252"/>
      <c r="L29" s="200">
        <f t="shared" si="2"/>
        <v>0</v>
      </c>
      <c r="M29" s="200">
        <f t="shared" si="3"/>
        <v>0</v>
      </c>
      <c r="N29" s="142"/>
      <c r="O29" s="142"/>
    </row>
    <row r="31" spans="1:15" x14ac:dyDescent="0.25">
      <c r="A31" s="242"/>
      <c r="B31" s="243" t="s">
        <v>85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</row>
    <row r="32" spans="1:15" x14ac:dyDescent="0.25">
      <c r="A32" s="244" t="s">
        <v>51</v>
      </c>
      <c r="B32" s="244"/>
      <c r="C32" s="244"/>
      <c r="D32" s="244"/>
      <c r="E32" s="244"/>
      <c r="F32" s="244"/>
      <c r="G32" s="244"/>
      <c r="H32" s="244" t="s">
        <v>9</v>
      </c>
      <c r="I32" s="244"/>
      <c r="J32" s="244" t="s">
        <v>12</v>
      </c>
      <c r="K32" s="244"/>
      <c r="L32" s="244" t="s">
        <v>9</v>
      </c>
      <c r="M32" s="244"/>
      <c r="N32" s="247" t="s">
        <v>15</v>
      </c>
      <c r="O32" s="247"/>
    </row>
    <row r="33" spans="1:15" x14ac:dyDescent="0.25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7"/>
      <c r="O33" s="247"/>
    </row>
    <row r="34" spans="1:15" x14ac:dyDescent="0.25">
      <c r="A34" s="204" t="s">
        <v>90</v>
      </c>
      <c r="B34" s="204"/>
      <c r="C34" s="204"/>
      <c r="D34" s="204"/>
      <c r="E34" s="204"/>
      <c r="F34" s="204"/>
      <c r="G34" s="204"/>
      <c r="H34" s="202">
        <v>10</v>
      </c>
      <c r="I34" s="202"/>
      <c r="J34" s="253"/>
      <c r="K34" s="253"/>
      <c r="L34" s="204">
        <f>(H34*J34)</f>
        <v>0</v>
      </c>
      <c r="M34" s="204"/>
      <c r="N34" s="130">
        <f>SUM(L34:M39)</f>
        <v>0</v>
      </c>
      <c r="O34" s="131"/>
    </row>
    <row r="35" spans="1:15" x14ac:dyDescent="0.25">
      <c r="A35" s="204" t="s">
        <v>91</v>
      </c>
      <c r="B35" s="204"/>
      <c r="C35" s="204"/>
      <c r="D35" s="204"/>
      <c r="E35" s="204"/>
      <c r="F35" s="204"/>
      <c r="G35" s="204"/>
      <c r="H35" s="202">
        <v>10</v>
      </c>
      <c r="I35" s="202"/>
      <c r="J35" s="253"/>
      <c r="K35" s="253"/>
      <c r="L35" s="204">
        <f t="shared" ref="L35:L39" si="4">(H35*J35)</f>
        <v>0</v>
      </c>
      <c r="M35" s="204"/>
      <c r="N35" s="132"/>
      <c r="O35" s="133"/>
    </row>
    <row r="36" spans="1:15" x14ac:dyDescent="0.25">
      <c r="A36" s="204" t="s">
        <v>92</v>
      </c>
      <c r="B36" s="204"/>
      <c r="C36" s="204"/>
      <c r="D36" s="204"/>
      <c r="E36" s="204"/>
      <c r="F36" s="204"/>
      <c r="G36" s="204"/>
      <c r="H36" s="202">
        <v>20</v>
      </c>
      <c r="I36" s="202"/>
      <c r="J36" s="253"/>
      <c r="K36" s="253"/>
      <c r="L36" s="204">
        <f t="shared" si="4"/>
        <v>0</v>
      </c>
      <c r="M36" s="204"/>
      <c r="N36" s="132"/>
      <c r="O36" s="133"/>
    </row>
    <row r="37" spans="1:15" x14ac:dyDescent="0.25">
      <c r="A37" s="204" t="s">
        <v>93</v>
      </c>
      <c r="B37" s="204"/>
      <c r="C37" s="204"/>
      <c r="D37" s="204"/>
      <c r="E37" s="204"/>
      <c r="F37" s="204"/>
      <c r="G37" s="204"/>
      <c r="H37" s="202">
        <v>5</v>
      </c>
      <c r="I37" s="202"/>
      <c r="J37" s="253"/>
      <c r="K37" s="253"/>
      <c r="L37" s="204">
        <f t="shared" si="4"/>
        <v>0</v>
      </c>
      <c r="M37" s="204"/>
      <c r="N37" s="132"/>
      <c r="O37" s="133"/>
    </row>
    <row r="38" spans="1:15" x14ac:dyDescent="0.25">
      <c r="A38" s="204" t="s">
        <v>94</v>
      </c>
      <c r="B38" s="204"/>
      <c r="C38" s="204"/>
      <c r="D38" s="204"/>
      <c r="E38" s="204"/>
      <c r="F38" s="204"/>
      <c r="G38" s="204"/>
      <c r="H38" s="202">
        <v>20</v>
      </c>
      <c r="I38" s="202"/>
      <c r="J38" s="253"/>
      <c r="K38" s="253"/>
      <c r="L38" s="204">
        <f t="shared" si="4"/>
        <v>0</v>
      </c>
      <c r="M38" s="204"/>
      <c r="N38" s="132"/>
      <c r="O38" s="133"/>
    </row>
    <row r="39" spans="1:15" x14ac:dyDescent="0.25">
      <c r="A39" s="204" t="s">
        <v>95</v>
      </c>
      <c r="B39" s="204"/>
      <c r="C39" s="204"/>
      <c r="D39" s="204"/>
      <c r="E39" s="204"/>
      <c r="F39" s="204"/>
      <c r="G39" s="204"/>
      <c r="H39" s="202">
        <v>75</v>
      </c>
      <c r="I39" s="202"/>
      <c r="J39" s="253"/>
      <c r="K39" s="253"/>
      <c r="L39" s="204">
        <f t="shared" si="4"/>
        <v>0</v>
      </c>
      <c r="M39" s="204"/>
      <c r="N39" s="134"/>
      <c r="O39" s="135"/>
    </row>
    <row r="41" spans="1:15" x14ac:dyDescent="0.25">
      <c r="A41" s="242"/>
      <c r="B41" s="243" t="s">
        <v>139</v>
      </c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</row>
    <row r="42" spans="1:15" x14ac:dyDescent="0.25">
      <c r="A42" s="153" t="s">
        <v>51</v>
      </c>
      <c r="B42" s="153"/>
      <c r="C42" s="153"/>
      <c r="D42" s="153"/>
      <c r="E42" s="153"/>
      <c r="F42" s="153"/>
      <c r="G42" s="153"/>
      <c r="H42" s="153" t="s">
        <v>9</v>
      </c>
      <c r="I42" s="153"/>
      <c r="J42" s="153" t="s">
        <v>12</v>
      </c>
      <c r="K42" s="153"/>
      <c r="L42" s="153" t="s">
        <v>9</v>
      </c>
      <c r="M42" s="153"/>
      <c r="N42" s="154" t="s">
        <v>15</v>
      </c>
      <c r="O42" s="154"/>
    </row>
    <row r="43" spans="1:15" x14ac:dyDescent="0.25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4"/>
      <c r="O43" s="154"/>
    </row>
    <row r="44" spans="1:15" x14ac:dyDescent="0.25">
      <c r="A44" s="204" t="s">
        <v>96</v>
      </c>
      <c r="B44" s="204"/>
      <c r="C44" s="204"/>
      <c r="D44" s="204"/>
      <c r="E44" s="204"/>
      <c r="F44" s="204"/>
      <c r="G44" s="204"/>
      <c r="H44" s="202">
        <v>100</v>
      </c>
      <c r="I44" s="202"/>
      <c r="J44" s="253"/>
      <c r="K44" s="253"/>
      <c r="L44" s="204">
        <f>(H44*J44)</f>
        <v>0</v>
      </c>
      <c r="M44" s="204"/>
      <c r="N44" s="142">
        <f>SUM(L44:M45)</f>
        <v>0</v>
      </c>
      <c r="O44" s="142"/>
    </row>
    <row r="45" spans="1:15" x14ac:dyDescent="0.25">
      <c r="A45" s="204" t="s">
        <v>97</v>
      </c>
      <c r="B45" s="204"/>
      <c r="C45" s="204"/>
      <c r="D45" s="204"/>
      <c r="E45" s="204"/>
      <c r="F45" s="204"/>
      <c r="G45" s="204"/>
      <c r="H45" s="202">
        <v>10</v>
      </c>
      <c r="I45" s="202"/>
      <c r="J45" s="253"/>
      <c r="K45" s="253"/>
      <c r="L45" s="204">
        <f>(H45*J45)</f>
        <v>0</v>
      </c>
      <c r="M45" s="204"/>
      <c r="N45" s="142"/>
      <c r="O45" s="142"/>
    </row>
    <row r="47" spans="1:15" x14ac:dyDescent="0.25">
      <c r="I47" s="250" t="s">
        <v>148</v>
      </c>
      <c r="J47" s="250"/>
      <c r="K47" s="250"/>
      <c r="L47" s="250"/>
      <c r="M47" s="250"/>
      <c r="N47" s="251">
        <f>SUM(N26,N34,N44)</f>
        <v>0</v>
      </c>
      <c r="O47" s="251"/>
    </row>
    <row r="48" spans="1:15" x14ac:dyDescent="0.25">
      <c r="I48" s="250"/>
      <c r="J48" s="250"/>
      <c r="K48" s="250"/>
      <c r="L48" s="250"/>
      <c r="M48" s="250"/>
      <c r="N48" s="251"/>
      <c r="O48" s="251"/>
    </row>
  </sheetData>
  <mergeCells count="83">
    <mergeCell ref="I47:M48"/>
    <mergeCell ref="N47:O48"/>
    <mergeCell ref="I18:M19"/>
    <mergeCell ref="N18:O19"/>
    <mergeCell ref="B21:O22"/>
    <mergeCell ref="B23:O23"/>
    <mergeCell ref="A24:G25"/>
    <mergeCell ref="H24:I24"/>
    <mergeCell ref="J24:K24"/>
    <mergeCell ref="L24:M24"/>
    <mergeCell ref="N24:O25"/>
    <mergeCell ref="A21:A22"/>
    <mergeCell ref="L35:M35"/>
    <mergeCell ref="A26:G26"/>
    <mergeCell ref="A27:G27"/>
    <mergeCell ref="A28:G28"/>
    <mergeCell ref="A15:G15"/>
    <mergeCell ref="A16:G16"/>
    <mergeCell ref="N12:O13"/>
    <mergeCell ref="N14:O16"/>
    <mergeCell ref="B8:K8"/>
    <mergeCell ref="L8:O8"/>
    <mergeCell ref="A10:A11"/>
    <mergeCell ref="B10:K11"/>
    <mergeCell ref="L10:O11"/>
    <mergeCell ref="A9:O9"/>
    <mergeCell ref="H12:I12"/>
    <mergeCell ref="J12:K12"/>
    <mergeCell ref="L12:M12"/>
    <mergeCell ref="A12:G13"/>
    <mergeCell ref="A14:G14"/>
    <mergeCell ref="A29:G29"/>
    <mergeCell ref="B31:O31"/>
    <mergeCell ref="A32:G33"/>
    <mergeCell ref="H32:I33"/>
    <mergeCell ref="J32:K33"/>
    <mergeCell ref="L32:M33"/>
    <mergeCell ref="N32:O33"/>
    <mergeCell ref="N34:O39"/>
    <mergeCell ref="A36:G36"/>
    <mergeCell ref="H36:I36"/>
    <mergeCell ref="J36:K36"/>
    <mergeCell ref="L36:M36"/>
    <mergeCell ref="A37:G37"/>
    <mergeCell ref="H37:I37"/>
    <mergeCell ref="J37:K37"/>
    <mergeCell ref="L37:M37"/>
    <mergeCell ref="A34:G34"/>
    <mergeCell ref="H34:I34"/>
    <mergeCell ref="J34:K34"/>
    <mergeCell ref="L34:M34"/>
    <mergeCell ref="A35:G35"/>
    <mergeCell ref="H35:I35"/>
    <mergeCell ref="J35:K35"/>
    <mergeCell ref="A38:G38"/>
    <mergeCell ref="H38:I38"/>
    <mergeCell ref="J38:K38"/>
    <mergeCell ref="L38:M38"/>
    <mergeCell ref="A39:G39"/>
    <mergeCell ref="H39:I39"/>
    <mergeCell ref="J39:K39"/>
    <mergeCell ref="L39:M39"/>
    <mergeCell ref="A42:G43"/>
    <mergeCell ref="H42:I43"/>
    <mergeCell ref="J42:K43"/>
    <mergeCell ref="L42:M43"/>
    <mergeCell ref="N42:O43"/>
    <mergeCell ref="N44:O45"/>
    <mergeCell ref="A1:O2"/>
    <mergeCell ref="A4:G4"/>
    <mergeCell ref="H4:O4"/>
    <mergeCell ref="A5:G5"/>
    <mergeCell ref="H5:O5"/>
    <mergeCell ref="N26:O29"/>
    <mergeCell ref="A44:G44"/>
    <mergeCell ref="H44:I44"/>
    <mergeCell ref="J44:K44"/>
    <mergeCell ref="L44:M44"/>
    <mergeCell ref="A45:G45"/>
    <mergeCell ref="H45:I45"/>
    <mergeCell ref="J45:K45"/>
    <mergeCell ref="L45:M45"/>
    <mergeCell ref="B41:O4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KAPAK</vt:lpstr>
      <vt:lpstr>Yarışmalar</vt:lpstr>
      <vt:lpstr>Etkinlikler</vt:lpstr>
      <vt:lpstr>Yayınlar</vt:lpstr>
      <vt:lpstr>Proje Dernek vb.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Öner AKKAYA</dc:creator>
  <cp:lastModifiedBy>Öner AKKAYA</cp:lastModifiedBy>
  <cp:lastPrinted>2026-03-05T20:23:07Z</cp:lastPrinted>
  <dcterms:created xsi:type="dcterms:W3CDTF">2015-06-05T18:19:34Z</dcterms:created>
  <dcterms:modified xsi:type="dcterms:W3CDTF">2026-06-09T20:19:08Z</dcterms:modified>
</cp:coreProperties>
</file>